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520" windowHeight="11580" tabRatio="482" firstSheet="1" activeTab="2"/>
  </bookViews>
  <sheets>
    <sheet name="入力表" sheetId="1" r:id="rId1"/>
    <sheet name="コンクリート圧縮強度試験依頼明細書" sheetId="2" r:id="rId2"/>
    <sheet name="建設材料試験依頼書" sheetId="3" r:id="rId3"/>
  </sheets>
  <definedNames>
    <definedName name="_xlnm.Print_Area" localSheetId="1">'コンクリート圧縮強度試験依頼明細書'!$D$1:$BC$56</definedName>
    <definedName name="_xlnm.Print_Area" localSheetId="2">'建設材料試験依頼書'!$A$1:$S$35</definedName>
    <definedName name="_xlnm.Print_Area" localSheetId="0">'入力表'!$A$1:$Y$88</definedName>
  </definedNames>
  <calcPr fullCalcOnLoad="1"/>
</workbook>
</file>

<file path=xl/sharedStrings.xml><?xml version="1.0" encoding="utf-8"?>
<sst xmlns="http://schemas.openxmlformats.org/spreadsheetml/2006/main" count="186" uniqueCount="151">
  <si>
    <t>依頼担当者</t>
  </si>
  <si>
    <t>氏  名</t>
  </si>
  <si>
    <t>項　　目</t>
  </si>
  <si>
    <t>試　験　種　類</t>
  </si>
  <si>
    <t>採　取　位　置</t>
  </si>
  <si>
    <t>試験目的</t>
  </si>
  <si>
    <t>試験場所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</si>
  <si>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</si>
  <si>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</si>
  <si>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</si>
  <si>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</si>
  <si>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</si>
  <si>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</si>
  <si>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</si>
  <si>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</si>
  <si>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</si>
  <si>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</si>
  <si>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</si>
  <si>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</si>
  <si>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</si>
  <si>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</si>
  <si>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</si>
  <si>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</si>
  <si>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</si>
  <si>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 xml:space="preserve">現場配合強度   </t>
  </si>
  <si>
    <t xml:space="preserve">水セメント比           </t>
  </si>
  <si>
    <t>呼び強度</t>
  </si>
  <si>
    <t>採取位置</t>
  </si>
  <si>
    <t>(指定事項)</t>
  </si>
  <si>
    <t>養生方法</t>
  </si>
  <si>
    <t>空気量(％)</t>
  </si>
  <si>
    <t>番  号</t>
  </si>
  <si>
    <t>依頼年月日</t>
  </si>
  <si>
    <t>セメントの種類
による記号</t>
  </si>
  <si>
    <t>依頼件数</t>
  </si>
  <si>
    <t>件(１件／３本)</t>
  </si>
  <si>
    <t>(使用工事名等) 別紙のとおり</t>
  </si>
  <si>
    <t>(1)</t>
  </si>
  <si>
    <t>混和剤の種類</t>
  </si>
  <si>
    <t>材  齢(日)</t>
  </si>
  <si>
    <t>圧縮強度試験依頼明細書</t>
  </si>
  <si>
    <t>受付番号</t>
  </si>
  <si>
    <t>所 在 地</t>
  </si>
  <si>
    <t>依頼日</t>
  </si>
  <si>
    <t>依頼者住所</t>
  </si>
  <si>
    <t>商号又は名称</t>
  </si>
  <si>
    <t>氏名</t>
  </si>
  <si>
    <t>依頼者番号</t>
  </si>
  <si>
    <t xml:space="preserve">(手数料) </t>
  </si>
  <si>
    <t>依頼者</t>
  </si>
  <si>
    <t>混和材の種類</t>
  </si>
  <si>
    <t>質  量(㎏)</t>
  </si>
  <si>
    <t>寸  法(㎝)</t>
  </si>
  <si>
    <t>佐賀総合庁舎　試験室</t>
  </si>
  <si>
    <t>そ の 他</t>
  </si>
  <si>
    <t>②</t>
  </si>
  <si>
    <t>(実測)</t>
  </si>
  <si>
    <t>施工場所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</si>
  <si>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</si>
  <si>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</si>
  <si>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</si>
  <si>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</si>
  <si>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</si>
  <si>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</si>
  <si>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コンクリートの種類による記号</t>
  </si>
  <si>
    <t>材 齢 計 算</t>
  </si>
  <si>
    <t>氏　　名</t>
  </si>
  <si>
    <t>依頼者担当者</t>
  </si>
  <si>
    <t>連絡先会社名</t>
  </si>
  <si>
    <t>摘　　要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</si>
  <si>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</si>
  <si>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</si>
  <si>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</si>
  <si>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</si>
  <si>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</si>
  <si>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</si>
  <si>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</si>
  <si>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</si>
  <si>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</si>
  <si>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</si>
  <si>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>コンクリート</t>
  </si>
  <si>
    <t>モルタル</t>
  </si>
  <si>
    <t>セメントミルク</t>
  </si>
  <si>
    <t>コンクリート圧縮試験依頼入力シート　1/2</t>
  </si>
  <si>
    <t>コンクリート圧縮試験依頼入力シート　2/2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</si>
  <si>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</si>
  <si>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</si>
  <si>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</si>
  <si>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２</t>
  </si>
  <si>
    <t>３</t>
  </si>
  <si>
    <t>(℡(</t>
  </si>
  <si>
    <t>)</t>
  </si>
  <si>
    <t>－</t>
  </si>
  <si>
    <t>)</t>
  </si>
  <si>
    <t>－</t>
  </si>
  <si>
    <t>(呼び方）</t>
  </si>
  <si>
    <t>日</t>
  </si>
  <si>
    <t>(自動計算)</t>
  </si>
  <si>
    <t>コンクリート</t>
  </si>
  <si>
    <t>モルタル</t>
  </si>
  <si>
    <t>セメントミルク</t>
  </si>
  <si>
    <t>①</t>
  </si>
  <si>
    <t>③</t>
  </si>
  <si>
    <t>④</t>
  </si>
  <si>
    <t>セメントの種類による記号</t>
  </si>
  <si>
    <t>混和剤の種類</t>
  </si>
  <si>
    <t>混和材の種類</t>
  </si>
  <si>
    <t>①</t>
  </si>
  <si>
    <t>標準(20±2℃)</t>
  </si>
  <si>
    <t>②</t>
  </si>
  <si>
    <t>④</t>
  </si>
  <si>
    <t>スランプ(㎝)</t>
  </si>
  <si>
    <t>空気量(％)</t>
  </si>
  <si>
    <t>(℡(</t>
  </si>
  <si>
    <t>)</t>
  </si>
  <si>
    <t>(</t>
  </si>
  <si>
    <t>）</t>
  </si>
  <si>
    <t>(℡(</t>
  </si>
  <si>
    <t>)</t>
  </si>
  <si>
    <t>(</t>
  </si>
  <si>
    <t>）</t>
  </si>
  <si>
    <t>(実測値）</t>
  </si>
  <si>
    <t>←</t>
  </si>
  <si>
    <t>佐賀県知事   様</t>
  </si>
  <si>
    <t>(成績書は</t>
  </si>
  <si>
    <t>電話</t>
  </si>
  <si>
    <t>会社名</t>
  </si>
  <si>
    <t>工事発注者</t>
  </si>
  <si>
    <t>機関名</t>
  </si>
  <si>
    <t>担当部署</t>
  </si>
  <si>
    <t>機　関　名</t>
  </si>
  <si>
    <t xml:space="preserve"> 郵送 ）</t>
  </si>
  <si>
    <t>※例　2019/4/1のように入力してください</t>
  </si>
  <si>
    <t>ください。</t>
  </si>
  <si>
    <t>質　　量</t>
  </si>
  <si>
    <r>
      <t>現場配合強度 （Ｎ／</t>
    </r>
    <r>
      <rPr>
        <sz val="11"/>
        <rFont val="ＭＳ 明朝"/>
        <family val="1"/>
      </rPr>
      <t>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 xml:space="preserve">）  </t>
    </r>
  </si>
  <si>
    <t>供 試 体 質 量</t>
  </si>
  <si>
    <t>※赤枠線に囲まれた部分にご入力ください</t>
  </si>
  <si>
    <t>寸法の番号を入力してください。</t>
  </si>
  <si>
    <t>養生方法の番号を入力して</t>
  </si>
  <si>
    <t>採取位置の番号を入力してください。</t>
  </si>
  <si>
    <t>試験種類の番号を入力してください。</t>
  </si>
  <si>
    <r>
      <t>塩化物含有量  (㎏/m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</si>
  <si>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現場練りの場合は１を入力</t>
  </si>
  <si>
    <t>スランプ（cm）</t>
  </si>
  <si>
    <t>粗骨材の最大
寸法　（mm）</t>
  </si>
  <si>
    <r>
      <rPr>
        <sz val="8"/>
        <rFont val="ＭＳ 明朝"/>
        <family val="1"/>
      </rPr>
      <t>W／C</t>
    </r>
    <r>
      <rPr>
        <sz val="7"/>
        <rFont val="ＭＳ 明朝"/>
        <family val="1"/>
      </rPr>
      <t>（％）</t>
    </r>
  </si>
  <si>
    <r>
      <t>スランプ （</t>
    </r>
    <r>
      <rPr>
        <sz val="11"/>
        <rFont val="ＭＳ 明朝"/>
        <family val="1"/>
      </rPr>
      <t>cm</t>
    </r>
    <r>
      <rPr>
        <sz val="11"/>
        <rFont val="ＭＳ 明朝"/>
        <family val="1"/>
      </rPr>
      <t>）</t>
    </r>
  </si>
  <si>
    <r>
      <t>粗骨材の最大寸法（m</t>
    </r>
    <r>
      <rPr>
        <sz val="11"/>
        <rFont val="ＭＳ 明朝"/>
        <family val="1"/>
      </rPr>
      <t>m</t>
    </r>
    <r>
      <rPr>
        <sz val="11"/>
        <rFont val="ＭＳ 明朝"/>
        <family val="1"/>
      </rPr>
      <t>）</t>
    </r>
  </si>
  <si>
    <r>
      <t xml:space="preserve">水セメント比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Ｗ／Ｃ（％）        </t>
    </r>
  </si>
  <si>
    <t>佐賀県収入証紙貼付欄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</si>
</sst>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  <numFmt numFmtId="193" formatCode="0_);[Red]\(0\)"/>
    <numFmt numFmtId="194" formatCode="yyyy&quot;年&quot;m&quot;月&quot;d&quot;日&quot;;@"/>
    <numFmt numFmtId="195" formatCode="@&quot;の圧縮強度試験&quot;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Accounting"/>
      <sz val="11"/>
      <name val="ＭＳ 明朝"/>
      <family val="1"/>
    </font>
    <font>
      <b/>
      <sz val="11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hair"/>
      <right style="thin"/>
      <top style="medium">
        <color indexed="10"/>
      </top>
      <bottom style="hair"/>
    </border>
    <border>
      <left style="hair"/>
      <right style="thin"/>
      <top style="hair"/>
      <bottom style="hair"/>
    </border>
    <border>
      <left style="thin"/>
      <right style="medium">
        <color indexed="10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thin"/>
      <top style="hair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hair"/>
      <top style="medium">
        <color indexed="10"/>
      </top>
      <bottom style="medium">
        <color indexed="10"/>
      </bottom>
    </border>
    <border>
      <left style="hair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/>
      <top style="thin">
        <color indexed="10"/>
      </top>
      <bottom style="thin">
        <color indexed="10"/>
      </bottom>
    </border>
    <border>
      <left style="hair"/>
      <right style="hair"/>
      <top style="thin">
        <color indexed="10"/>
      </top>
      <bottom style="thin">
        <color indexed="10"/>
      </bottom>
    </border>
    <border>
      <left style="hair"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hair"/>
      <top style="medium">
        <color indexed="10"/>
      </top>
      <bottom style="thin">
        <color indexed="10"/>
      </bottom>
    </border>
    <border>
      <left style="hair"/>
      <right style="hair"/>
      <top style="medium">
        <color indexed="10"/>
      </top>
      <bottom style="thin">
        <color indexed="10"/>
      </bottom>
    </border>
    <border>
      <left style="hair"/>
      <right>
        <color indexed="63"/>
      </right>
      <top style="medium">
        <color indexed="10"/>
      </top>
      <bottom style="thin">
        <color indexed="10"/>
      </bottom>
    </border>
    <border>
      <left style="hair"/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hair"/>
      <top style="thin">
        <color indexed="10"/>
      </top>
      <bottom style="medium">
        <color indexed="10"/>
      </bottom>
    </border>
    <border>
      <left style="hair"/>
      <right style="hair"/>
      <top style="thin">
        <color indexed="10"/>
      </top>
      <bottom style="medium">
        <color indexed="10"/>
      </bottom>
    </border>
    <border>
      <left style="hair"/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hair"/>
      <right style="medium">
        <color indexed="10"/>
      </right>
      <top style="thin">
        <color indexed="10"/>
      </top>
      <bottom style="medium">
        <color indexed="10"/>
      </bottom>
    </border>
    <border>
      <left style="hair"/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hair"/>
      <right style="hair"/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5" fillId="0" borderId="25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right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93" fontId="2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44" xfId="0" applyFont="1" applyBorder="1" applyAlignment="1">
      <alignment horizontal="left"/>
    </xf>
    <xf numFmtId="0" fontId="0" fillId="0" borderId="50" xfId="0" applyFont="1" applyBorder="1" applyAlignment="1">
      <alignment horizontal="left" vertical="top"/>
    </xf>
    <xf numFmtId="0" fontId="0" fillId="33" borderId="3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93" fontId="14" fillId="0" borderId="0" xfId="0" applyNumberFormat="1" applyFont="1" applyAlignment="1">
      <alignment horizontal="center" vertical="center"/>
    </xf>
    <xf numFmtId="193" fontId="14" fillId="0" borderId="0" xfId="0" applyNumberFormat="1" applyFont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54" xfId="0" applyFont="1" applyBorder="1" applyAlignment="1">
      <alignment horizontal="center" vertical="center"/>
    </xf>
    <xf numFmtId="182" fontId="0" fillId="34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182" fontId="0" fillId="0" borderId="58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2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95" fontId="14" fillId="0" borderId="0" xfId="0" applyNumberFormat="1" applyFont="1" applyAlignment="1">
      <alignment vertical="center"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19" borderId="63" xfId="0" applyFill="1" applyBorder="1" applyAlignment="1">
      <alignment vertical="center"/>
    </xf>
    <xf numFmtId="0" fontId="0" fillId="19" borderId="64" xfId="0" applyFont="1" applyFill="1" applyBorder="1" applyAlignment="1">
      <alignment vertical="center"/>
    </xf>
    <xf numFmtId="0" fontId="0" fillId="19" borderId="6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19" borderId="64" xfId="0" applyFill="1" applyBorder="1" applyAlignment="1">
      <alignment horizontal="center" vertical="center"/>
    </xf>
    <xf numFmtId="0" fontId="0" fillId="19" borderId="64" xfId="0" applyFill="1" applyBorder="1" applyAlignment="1">
      <alignment vertical="center"/>
    </xf>
    <xf numFmtId="0" fontId="0" fillId="19" borderId="65" xfId="0" applyFill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0" fontId="5" fillId="19" borderId="6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19" borderId="63" xfId="0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19" borderId="63" xfId="0" applyFont="1" applyFill="1" applyBorder="1" applyAlignment="1">
      <alignment horizontal="center" vertical="center"/>
    </xf>
    <xf numFmtId="0" fontId="0" fillId="19" borderId="67" xfId="0" applyFont="1" applyFill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0" fillId="19" borderId="67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15" fillId="34" borderId="51" xfId="0" applyFont="1" applyFill="1" applyBorder="1" applyAlignment="1" applyProtection="1">
      <alignment horizontal="center" vertical="center"/>
      <protection locked="0"/>
    </xf>
    <xf numFmtId="38" fontId="0" fillId="0" borderId="0" xfId="49" applyFont="1" applyAlignment="1">
      <alignment horizontal="center" vertical="center"/>
    </xf>
    <xf numFmtId="38" fontId="18" fillId="0" borderId="0" xfId="49" applyFont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38" fontId="5" fillId="0" borderId="41" xfId="49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7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9" borderId="74" xfId="49" applyFont="1" applyFill="1" applyBorder="1" applyAlignment="1">
      <alignment horizontal="center" vertical="center"/>
    </xf>
    <xf numFmtId="38" fontId="0" fillId="9" borderId="43" xfId="49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34" borderId="75" xfId="0" applyFill="1" applyBorder="1" applyAlignment="1" applyProtection="1">
      <alignment horizontal="left" vertical="center"/>
      <protection locked="0"/>
    </xf>
    <xf numFmtId="0" fontId="0" fillId="34" borderId="76" xfId="0" applyFill="1" applyBorder="1" applyAlignment="1" applyProtection="1">
      <alignment horizontal="left" vertical="center"/>
      <protection locked="0"/>
    </xf>
    <xf numFmtId="0" fontId="0" fillId="34" borderId="76" xfId="0" applyFont="1" applyFill="1" applyBorder="1" applyAlignment="1" applyProtection="1">
      <alignment horizontal="left" vertical="center"/>
      <protection locked="0"/>
    </xf>
    <xf numFmtId="0" fontId="0" fillId="34" borderId="77" xfId="0" applyFont="1" applyFill="1" applyBorder="1" applyAlignment="1" applyProtection="1">
      <alignment horizontal="left" vertical="center"/>
      <protection locked="0"/>
    </xf>
    <xf numFmtId="0" fontId="0" fillId="34" borderId="75" xfId="0" applyFont="1" applyFill="1" applyBorder="1" applyAlignment="1" applyProtection="1">
      <alignment horizontal="left" vertical="center"/>
      <protection locked="0"/>
    </xf>
    <xf numFmtId="0" fontId="0" fillId="19" borderId="64" xfId="0" applyFill="1" applyBorder="1" applyAlignment="1">
      <alignment horizontal="center" vertical="center"/>
    </xf>
    <xf numFmtId="0" fontId="0" fillId="19" borderId="64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3" fillId="0" borderId="78" xfId="0" applyFont="1" applyBorder="1" applyAlignment="1" applyProtection="1">
      <alignment horizontal="center" vertical="center"/>
      <protection locked="0"/>
    </xf>
    <xf numFmtId="0" fontId="63" fillId="0" borderId="79" xfId="0" applyFont="1" applyBorder="1" applyAlignment="1" applyProtection="1">
      <alignment horizontal="center" vertical="center"/>
      <protection locked="0"/>
    </xf>
    <xf numFmtId="0" fontId="63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34" borderId="83" xfId="0" applyFill="1" applyBorder="1" applyAlignment="1" applyProtection="1">
      <alignment horizontal="left" vertical="center"/>
      <protection locked="0"/>
    </xf>
    <xf numFmtId="0" fontId="0" fillId="34" borderId="84" xfId="0" applyFill="1" applyBorder="1" applyAlignment="1" applyProtection="1">
      <alignment horizontal="left" vertical="center"/>
      <protection locked="0"/>
    </xf>
    <xf numFmtId="0" fontId="0" fillId="34" borderId="84" xfId="0" applyFont="1" applyFill="1" applyBorder="1" applyAlignment="1" applyProtection="1">
      <alignment horizontal="left" vertical="center"/>
      <protection locked="0"/>
    </xf>
    <xf numFmtId="0" fontId="0" fillId="34" borderId="85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34" borderId="86" xfId="0" applyFont="1" applyFill="1" applyBorder="1" applyAlignment="1" applyProtection="1">
      <alignment horizontal="center" vertical="center"/>
      <protection locked="0"/>
    </xf>
    <xf numFmtId="0" fontId="0" fillId="34" borderId="8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3" borderId="43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88" xfId="0" applyFont="1" applyFill="1" applyBorder="1" applyAlignment="1" applyProtection="1">
      <alignment horizontal="center" vertical="center"/>
      <protection locked="0"/>
    </xf>
    <xf numFmtId="0" fontId="0" fillId="34" borderId="89" xfId="0" applyFill="1" applyBorder="1" applyAlignment="1" applyProtection="1">
      <alignment horizontal="left"/>
      <protection locked="0"/>
    </xf>
    <xf numFmtId="0" fontId="0" fillId="34" borderId="90" xfId="0" applyFont="1" applyFill="1" applyBorder="1" applyAlignment="1" applyProtection="1">
      <alignment horizontal="left"/>
      <protection locked="0"/>
    </xf>
    <xf numFmtId="0" fontId="0" fillId="34" borderId="91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4" fontId="0" fillId="34" borderId="83" xfId="0" applyNumberFormat="1" applyFont="1" applyFill="1" applyBorder="1" applyAlignment="1" applyProtection="1">
      <alignment horizontal="center"/>
      <protection locked="0"/>
    </xf>
    <xf numFmtId="194" fontId="0" fillId="34" borderId="84" xfId="0" applyNumberFormat="1" applyFont="1" applyFill="1" applyBorder="1" applyAlignment="1" applyProtection="1">
      <alignment horizontal="center"/>
      <protection locked="0"/>
    </xf>
    <xf numFmtId="194" fontId="0" fillId="34" borderId="8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19" borderId="92" xfId="0" applyFont="1" applyFill="1" applyBorder="1" applyAlignment="1" applyProtection="1">
      <alignment horizontal="center"/>
      <protection locked="0"/>
    </xf>
    <xf numFmtId="0" fontId="0" fillId="19" borderId="93" xfId="0" applyFont="1" applyFill="1" applyBorder="1" applyAlignment="1" applyProtection="1">
      <alignment horizontal="center"/>
      <protection locked="0"/>
    </xf>
    <xf numFmtId="0" fontId="0" fillId="19" borderId="94" xfId="0" applyFont="1" applyFill="1" applyBorder="1" applyAlignment="1" applyProtection="1">
      <alignment horizontal="center"/>
      <protection locked="0"/>
    </xf>
    <xf numFmtId="0" fontId="0" fillId="19" borderId="89" xfId="0" applyFont="1" applyFill="1" applyBorder="1" applyAlignment="1" applyProtection="1">
      <alignment horizontal="center"/>
      <protection locked="0"/>
    </xf>
    <xf numFmtId="0" fontId="0" fillId="19" borderId="90" xfId="0" applyFont="1" applyFill="1" applyBorder="1" applyAlignment="1" applyProtection="1">
      <alignment horizontal="center"/>
      <protection locked="0"/>
    </xf>
    <xf numFmtId="0" fontId="0" fillId="19" borderId="95" xfId="0" applyFont="1" applyFill="1" applyBorder="1" applyAlignment="1" applyProtection="1">
      <alignment horizontal="center"/>
      <protection locked="0"/>
    </xf>
    <xf numFmtId="0" fontId="0" fillId="19" borderId="96" xfId="0" applyFont="1" applyFill="1" applyBorder="1" applyAlignment="1" applyProtection="1">
      <alignment horizontal="center"/>
      <protection locked="0"/>
    </xf>
    <xf numFmtId="0" fontId="0" fillId="19" borderId="97" xfId="0" applyFont="1" applyFill="1" applyBorder="1" applyAlignment="1" applyProtection="1">
      <alignment horizontal="center"/>
      <protection locked="0"/>
    </xf>
    <xf numFmtId="0" fontId="0" fillId="19" borderId="98" xfId="0" applyFont="1" applyFill="1" applyBorder="1" applyAlignment="1" applyProtection="1">
      <alignment horizontal="center"/>
      <protection locked="0"/>
    </xf>
    <xf numFmtId="194" fontId="0" fillId="34" borderId="99" xfId="0" applyNumberFormat="1" applyFont="1" applyFill="1" applyBorder="1" applyAlignment="1" applyProtection="1">
      <alignment horizontal="center"/>
      <protection locked="0"/>
    </xf>
    <xf numFmtId="194" fontId="0" fillId="34" borderId="100" xfId="0" applyNumberFormat="1" applyFont="1" applyFill="1" applyBorder="1" applyAlignment="1" applyProtection="1">
      <alignment horizontal="center"/>
      <protection locked="0"/>
    </xf>
    <xf numFmtId="194" fontId="0" fillId="34" borderId="101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4" borderId="96" xfId="0" applyFill="1" applyBorder="1" applyAlignment="1" applyProtection="1">
      <alignment horizontal="left"/>
      <protection locked="0"/>
    </xf>
    <xf numFmtId="0" fontId="0" fillId="34" borderId="97" xfId="0" applyFont="1" applyFill="1" applyBorder="1" applyAlignment="1" applyProtection="1">
      <alignment horizontal="left"/>
      <protection locked="0"/>
    </xf>
    <xf numFmtId="0" fontId="0" fillId="34" borderId="102" xfId="0" applyFont="1" applyFill="1" applyBorder="1" applyAlignment="1" applyProtection="1">
      <alignment horizontal="left"/>
      <protection locked="0"/>
    </xf>
    <xf numFmtId="0" fontId="0" fillId="34" borderId="92" xfId="0" applyFill="1" applyBorder="1" applyAlignment="1" applyProtection="1">
      <alignment horizontal="left"/>
      <protection locked="0"/>
    </xf>
    <xf numFmtId="0" fontId="0" fillId="34" borderId="93" xfId="0" applyFont="1" applyFill="1" applyBorder="1" applyAlignment="1" applyProtection="1">
      <alignment horizontal="left"/>
      <protection locked="0"/>
    </xf>
    <xf numFmtId="0" fontId="0" fillId="34" borderId="103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4" borderId="104" xfId="0" applyFont="1" applyFill="1" applyBorder="1" applyAlignment="1" applyProtection="1">
      <alignment horizontal="center"/>
      <protection locked="0"/>
    </xf>
    <xf numFmtId="0" fontId="0" fillId="34" borderId="105" xfId="0" applyFont="1" applyFill="1" applyBorder="1" applyAlignment="1" applyProtection="1">
      <alignment horizontal="center"/>
      <protection locked="0"/>
    </xf>
    <xf numFmtId="0" fontId="0" fillId="34" borderId="106" xfId="0" applyFont="1" applyFill="1" applyBorder="1" applyAlignment="1" applyProtection="1">
      <alignment horizontal="center"/>
      <protection locked="0"/>
    </xf>
    <xf numFmtId="0" fontId="0" fillId="34" borderId="99" xfId="0" applyFont="1" applyFill="1" applyBorder="1" applyAlignment="1" applyProtection="1">
      <alignment horizontal="center"/>
      <protection locked="0"/>
    </xf>
    <xf numFmtId="0" fontId="0" fillId="34" borderId="100" xfId="0" applyFont="1" applyFill="1" applyBorder="1" applyAlignment="1" applyProtection="1">
      <alignment horizontal="center"/>
      <protection locked="0"/>
    </xf>
    <xf numFmtId="0" fontId="0" fillId="34" borderId="101" xfId="0" applyFont="1" applyFill="1" applyBorder="1" applyAlignment="1" applyProtection="1">
      <alignment horizontal="center"/>
      <protection locked="0"/>
    </xf>
    <xf numFmtId="1" fontId="0" fillId="0" borderId="5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37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0" fontId="0" fillId="34" borderId="83" xfId="0" applyFill="1" applyBorder="1" applyAlignment="1" applyProtection="1">
      <alignment horizontal="left"/>
      <protection locked="0"/>
    </xf>
    <xf numFmtId="0" fontId="0" fillId="34" borderId="84" xfId="0" applyFont="1" applyFill="1" applyBorder="1" applyAlignment="1" applyProtection="1">
      <alignment horizontal="left"/>
      <protection locked="0"/>
    </xf>
    <xf numFmtId="0" fontId="0" fillId="34" borderId="85" xfId="0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34" borderId="107" xfId="0" applyFill="1" applyBorder="1" applyAlignment="1" applyProtection="1">
      <alignment horizontal="left" vertical="center"/>
      <protection locked="0"/>
    </xf>
    <xf numFmtId="0" fontId="0" fillId="34" borderId="108" xfId="0" applyFill="1" applyBorder="1" applyAlignment="1" applyProtection="1">
      <alignment horizontal="left" vertical="center"/>
      <protection locked="0"/>
    </xf>
    <xf numFmtId="0" fontId="0" fillId="34" borderId="108" xfId="0" applyFont="1" applyFill="1" applyBorder="1" applyAlignment="1" applyProtection="1">
      <alignment horizontal="left" vertical="center"/>
      <protection locked="0"/>
    </xf>
    <xf numFmtId="0" fontId="0" fillId="34" borderId="52" xfId="0" applyFont="1" applyFill="1" applyBorder="1" applyAlignment="1" applyProtection="1">
      <alignment horizontal="left" vertical="center"/>
      <protection locked="0"/>
    </xf>
    <xf numFmtId="0" fontId="0" fillId="34" borderId="109" xfId="0" applyFont="1" applyFill="1" applyBorder="1" applyAlignment="1" applyProtection="1">
      <alignment horizontal="left"/>
      <protection locked="0"/>
    </xf>
    <xf numFmtId="0" fontId="0" fillId="34" borderId="107" xfId="0" applyFill="1" applyBorder="1" applyAlignment="1" applyProtection="1">
      <alignment horizontal="left"/>
      <protection locked="0"/>
    </xf>
    <xf numFmtId="0" fontId="0" fillId="34" borderId="108" xfId="0" applyFont="1" applyFill="1" applyBorder="1" applyAlignment="1" applyProtection="1">
      <alignment horizontal="left"/>
      <protection locked="0"/>
    </xf>
    <xf numFmtId="0" fontId="0" fillId="34" borderId="110" xfId="0" applyFont="1" applyFill="1" applyBorder="1" applyAlignment="1" applyProtection="1">
      <alignment horizontal="left"/>
      <protection locked="0"/>
    </xf>
    <xf numFmtId="176" fontId="0" fillId="34" borderId="111" xfId="0" applyNumberFormat="1" applyFont="1" applyFill="1" applyBorder="1" applyAlignment="1" applyProtection="1">
      <alignment horizontal="center"/>
      <protection locked="0"/>
    </xf>
    <xf numFmtId="176" fontId="0" fillId="34" borderId="112" xfId="0" applyNumberFormat="1" applyFont="1" applyFill="1" applyBorder="1" applyAlignment="1" applyProtection="1">
      <alignment horizontal="center"/>
      <protection locked="0"/>
    </xf>
    <xf numFmtId="176" fontId="0" fillId="34" borderId="113" xfId="0" applyNumberFormat="1" applyFont="1" applyFill="1" applyBorder="1" applyAlignment="1" applyProtection="1">
      <alignment horizontal="center"/>
      <protection locked="0"/>
    </xf>
    <xf numFmtId="0" fontId="0" fillId="34" borderId="114" xfId="0" applyFont="1" applyFill="1" applyBorder="1" applyAlignment="1" applyProtection="1">
      <alignment horizontal="center"/>
      <protection locked="0"/>
    </xf>
    <xf numFmtId="0" fontId="0" fillId="34" borderId="115" xfId="0" applyFont="1" applyFill="1" applyBorder="1" applyAlignment="1" applyProtection="1">
      <alignment horizontal="center"/>
      <protection locked="0"/>
    </xf>
    <xf numFmtId="0" fontId="0" fillId="34" borderId="116" xfId="0" applyFont="1" applyFill="1" applyBorder="1" applyAlignment="1" applyProtection="1">
      <alignment horizontal="center"/>
      <protection locked="0"/>
    </xf>
    <xf numFmtId="0" fontId="0" fillId="34" borderId="117" xfId="0" applyFont="1" applyFill="1" applyBorder="1" applyAlignment="1" applyProtection="1">
      <alignment horizontal="center"/>
      <protection locked="0"/>
    </xf>
    <xf numFmtId="0" fontId="0" fillId="34" borderId="118" xfId="0" applyFont="1" applyFill="1" applyBorder="1" applyAlignment="1" applyProtection="1">
      <alignment horizontal="center"/>
      <protection locked="0"/>
    </xf>
    <xf numFmtId="0" fontId="0" fillId="34" borderId="119" xfId="0" applyFont="1" applyFill="1" applyBorder="1" applyAlignment="1" applyProtection="1">
      <alignment horizontal="center"/>
      <protection locked="0"/>
    </xf>
    <xf numFmtId="0" fontId="0" fillId="34" borderId="86" xfId="0" applyFont="1" applyFill="1" applyBorder="1" applyAlignment="1" applyProtection="1">
      <alignment horizontal="center"/>
      <protection locked="0"/>
    </xf>
    <xf numFmtId="0" fontId="0" fillId="34" borderId="120" xfId="0" applyFont="1" applyFill="1" applyBorder="1" applyAlignment="1" applyProtection="1">
      <alignment horizontal="center"/>
      <protection locked="0"/>
    </xf>
    <xf numFmtId="0" fontId="0" fillId="34" borderId="87" xfId="0" applyFont="1" applyFill="1" applyBorder="1" applyAlignment="1" applyProtection="1">
      <alignment horizontal="center"/>
      <protection locked="0"/>
    </xf>
    <xf numFmtId="0" fontId="0" fillId="34" borderId="104" xfId="0" applyFill="1" applyBorder="1" applyAlignment="1" applyProtection="1">
      <alignment horizontal="left"/>
      <protection locked="0"/>
    </xf>
    <xf numFmtId="0" fontId="0" fillId="34" borderId="105" xfId="0" applyFont="1" applyFill="1" applyBorder="1" applyAlignment="1" applyProtection="1">
      <alignment horizontal="left"/>
      <protection locked="0"/>
    </xf>
    <xf numFmtId="0" fontId="0" fillId="34" borderId="106" xfId="0" applyFont="1" applyFill="1" applyBorder="1" applyAlignment="1" applyProtection="1">
      <alignment horizontal="left"/>
      <protection locked="0"/>
    </xf>
    <xf numFmtId="0" fontId="0" fillId="34" borderId="52" xfId="0" applyFont="1" applyFill="1" applyBorder="1" applyAlignment="1" applyProtection="1">
      <alignment horizontal="left"/>
      <protection locked="0"/>
    </xf>
    <xf numFmtId="0" fontId="0" fillId="34" borderId="121" xfId="0" applyFill="1" applyBorder="1" applyAlignment="1" applyProtection="1">
      <alignment horizontal="left"/>
      <protection locked="0"/>
    </xf>
    <xf numFmtId="0" fontId="0" fillId="34" borderId="122" xfId="0" applyFont="1" applyFill="1" applyBorder="1" applyAlignment="1" applyProtection="1">
      <alignment horizontal="left"/>
      <protection locked="0"/>
    </xf>
    <xf numFmtId="0" fontId="0" fillId="34" borderId="123" xfId="0" applyFont="1" applyFill="1" applyBorder="1" applyAlignment="1" applyProtection="1">
      <alignment horizontal="left"/>
      <protection locked="0"/>
    </xf>
    <xf numFmtId="180" fontId="0" fillId="0" borderId="21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5" fillId="0" borderId="7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7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6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4" fillId="0" borderId="7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71" xfId="0" applyFont="1" applyBorder="1" applyAlignment="1">
      <alignment vertical="top"/>
    </xf>
    <xf numFmtId="0" fontId="2" fillId="0" borderId="62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7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24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wrapText="1"/>
    </xf>
    <xf numFmtId="0" fontId="2" fillId="0" borderId="73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126" xfId="0" applyFont="1" applyBorder="1" applyAlignment="1">
      <alignment horizontal="center" vertical="top"/>
    </xf>
    <xf numFmtId="0" fontId="3" fillId="0" borderId="127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5" fillId="0" borderId="7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71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1" xfId="0" applyFont="1" applyBorder="1" applyAlignment="1">
      <alignment/>
    </xf>
    <xf numFmtId="0" fontId="0" fillId="0" borderId="70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4" xfId="0" applyFont="1" applyBorder="1" applyAlignment="1">
      <alignment horizontal="left" vertical="center"/>
    </xf>
    <xf numFmtId="179" fontId="0" fillId="0" borderId="7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71" xfId="0" applyNumberFormat="1" applyFont="1" applyBorder="1" applyAlignment="1">
      <alignment horizontal="center" vertical="center"/>
    </xf>
    <xf numFmtId="179" fontId="0" fillId="0" borderId="125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24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right" vertical="center"/>
    </xf>
    <xf numFmtId="49" fontId="4" fillId="0" borderId="125" xfId="0" applyNumberFormat="1" applyFont="1" applyBorder="1" applyAlignment="1">
      <alignment horizontal="right" vertical="center"/>
    </xf>
    <xf numFmtId="31" fontId="5" fillId="0" borderId="0" xfId="0" applyNumberFormat="1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12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0" fillId="0" borderId="128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49" fontId="0" fillId="0" borderId="13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176" fontId="5" fillId="0" borderId="129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31" xfId="0" applyFont="1" applyBorder="1" applyAlignment="1">
      <alignment horizontal="distributed" vertical="center" wrapText="1"/>
    </xf>
    <xf numFmtId="0" fontId="4" fillId="0" borderId="127" xfId="0" applyFont="1" applyBorder="1" applyAlignment="1">
      <alignment horizontal="distributed" vertical="center" wrapText="1"/>
    </xf>
    <xf numFmtId="0" fontId="4" fillId="0" borderId="132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3" fillId="0" borderId="133" xfId="0" applyFont="1" applyBorder="1" applyAlignment="1">
      <alignment horizontal="distributed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31" fontId="5" fillId="0" borderId="21" xfId="0" applyNumberFormat="1" applyFont="1" applyBorder="1" applyAlignment="1">
      <alignment horizontal="distributed" vertical="center"/>
    </xf>
    <xf numFmtId="31" fontId="5" fillId="0" borderId="25" xfId="0" applyNumberFormat="1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13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 wrapText="1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0" borderId="1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4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5" fillId="0" borderId="44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9" fontId="0" fillId="0" borderId="135" xfId="0" applyNumberFormat="1" applyFont="1" applyBorder="1" applyAlignment="1">
      <alignment horizontal="center" vertical="center"/>
    </xf>
    <xf numFmtId="49" fontId="0" fillId="0" borderId="136" xfId="0" applyNumberFormat="1" applyFont="1" applyBorder="1" applyAlignment="1">
      <alignment horizontal="center" vertical="center"/>
    </xf>
    <xf numFmtId="176" fontId="5" fillId="0" borderId="13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0" fillId="0" borderId="70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2" xfId="0" applyFont="1" applyBorder="1" applyAlignment="1">
      <alignment horizontal="left" vertical="center"/>
    </xf>
    <xf numFmtId="0" fontId="5" fillId="0" borderId="5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4" xfId="0" applyFont="1" applyBorder="1" applyAlignment="1">
      <alignment horizontal="distributed" vertical="center"/>
    </xf>
    <xf numFmtId="0" fontId="15" fillId="0" borderId="137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31" fontId="14" fillId="0" borderId="0" xfId="0" applyNumberFormat="1" applyFont="1" applyAlignment="1">
      <alignment horizontal="distributed" vertical="center"/>
    </xf>
    <xf numFmtId="186" fontId="16" fillId="0" borderId="15" xfId="49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38" fontId="4" fillId="0" borderId="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74</xdr:row>
      <xdr:rowOff>38100</xdr:rowOff>
    </xdr:from>
    <xdr:ext cx="7867650" cy="647700"/>
    <xdr:sp>
      <xdr:nvSpPr>
        <xdr:cNvPr id="1" name="Text Box 2"/>
        <xdr:cNvSpPr txBox="1">
          <a:spLocks noChangeArrowheads="1"/>
        </xdr:cNvSpPr>
      </xdr:nvSpPr>
      <xdr:spPr>
        <a:xfrm>
          <a:off x="152400" y="16916400"/>
          <a:ext cx="7867650" cy="647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この試験依頼明細書は１依頼につき３枚必要となります。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依頼担当者の氏名を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署名（自筆サイン）で記入されますと、押印は不要です。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提出される前に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試験依頼明細書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の記載に誤りが無いか確認してください。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15</xdr:row>
      <xdr:rowOff>0</xdr:rowOff>
    </xdr:from>
    <xdr:to>
      <xdr:col>42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10425" y="32289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95250</xdr:colOff>
      <xdr:row>48</xdr:row>
      <xdr:rowOff>38100</xdr:rowOff>
    </xdr:from>
    <xdr:to>
      <xdr:col>54</xdr:col>
      <xdr:colOff>123825</xdr:colOff>
      <xdr:row>49</xdr:row>
      <xdr:rowOff>0</xdr:rowOff>
    </xdr:to>
    <xdr:sp>
      <xdr:nvSpPr>
        <xdr:cNvPr id="2" name="Oval 14"/>
        <xdr:cNvSpPr>
          <a:spLocks/>
        </xdr:cNvSpPr>
      </xdr:nvSpPr>
      <xdr:spPr>
        <a:xfrm>
          <a:off x="8991600" y="809625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43</xdr:col>
      <xdr:colOff>95250</xdr:colOff>
      <xdr:row>15</xdr:row>
      <xdr:rowOff>95250</xdr:rowOff>
    </xdr:from>
    <xdr:to>
      <xdr:col>44</xdr:col>
      <xdr:colOff>104775</xdr:colOff>
      <xdr:row>16</xdr:row>
      <xdr:rowOff>66675</xdr:rowOff>
    </xdr:to>
    <xdr:sp>
      <xdr:nvSpPr>
        <xdr:cNvPr id="3" name="Rectangle 25"/>
        <xdr:cNvSpPr>
          <a:spLocks/>
        </xdr:cNvSpPr>
      </xdr:nvSpPr>
      <xdr:spPr>
        <a:xfrm>
          <a:off x="7448550" y="3324225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428625</xdr:colOff>
      <xdr:row>0</xdr:row>
      <xdr:rowOff>209550</xdr:rowOff>
    </xdr:from>
    <xdr:to>
      <xdr:col>56</xdr:col>
      <xdr:colOff>847725</xdr:colOff>
      <xdr:row>6</xdr:row>
      <xdr:rowOff>0</xdr:rowOff>
    </xdr:to>
    <xdr:sp macro="[0]!セット印刷">
      <xdr:nvSpPr>
        <xdr:cNvPr id="4" name="四角形: 角を丸くする 1"/>
        <xdr:cNvSpPr>
          <a:spLocks/>
        </xdr:cNvSpPr>
      </xdr:nvSpPr>
      <xdr:spPr>
        <a:xfrm>
          <a:off x="9705975" y="209550"/>
          <a:ext cx="1276350" cy="771525"/>
        </a:xfrm>
        <a:prstGeom prst="roundRect">
          <a:avLst/>
        </a:prstGeom>
        <a:solidFill>
          <a:srgbClr val="8EB4E3"/>
        </a:solidFill>
        <a:ln w="9525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依頼書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</a:rPr>
            <a:t>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明細書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</a:rPr>
            <a:t>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  <xdr:twoCellAnchor>
    <xdr:from>
      <xdr:col>55</xdr:col>
      <xdr:colOff>647700</xdr:colOff>
      <xdr:row>8</xdr:row>
      <xdr:rowOff>28575</xdr:rowOff>
    </xdr:from>
    <xdr:to>
      <xdr:col>56</xdr:col>
      <xdr:colOff>847725</xdr:colOff>
      <xdr:row>9</xdr:row>
      <xdr:rowOff>190500</xdr:rowOff>
    </xdr:to>
    <xdr:sp macro="[0]!明細書印刷">
      <xdr:nvSpPr>
        <xdr:cNvPr id="5" name="四角形: 角を丸くする 2"/>
        <xdr:cNvSpPr>
          <a:spLocks/>
        </xdr:cNvSpPr>
      </xdr:nvSpPr>
      <xdr:spPr>
        <a:xfrm>
          <a:off x="9925050" y="1352550"/>
          <a:ext cx="1057275" cy="476250"/>
        </a:xfrm>
        <a:prstGeom prst="roundRect">
          <a:avLst/>
        </a:prstGeom>
        <a:solidFill>
          <a:srgbClr val="FCD5B5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明細書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</a:rPr>
            <a:t>枚印刷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8860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447675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429250" y="1200150"/>
          <a:ext cx="2219325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Y73"/>
  <sheetViews>
    <sheetView zoomScale="117" zoomScaleNormal="117" zoomScaleSheetLayoutView="117" zoomScalePageLayoutView="0" workbookViewId="0" topLeftCell="A1">
      <selection activeCell="AA76" sqref="AA76"/>
    </sheetView>
  </sheetViews>
  <sheetFormatPr defaultColWidth="8.796875" defaultRowHeight="17.25" customHeight="1"/>
  <cols>
    <col min="1" max="1" width="1.59765625" style="71" customWidth="1"/>
    <col min="2" max="2" width="16.59765625" style="71" customWidth="1"/>
    <col min="3" max="6" width="3.59765625" style="71" customWidth="1"/>
    <col min="7" max="7" width="1.4921875" style="71" customWidth="1"/>
    <col min="8" max="11" width="3.59765625" style="71" customWidth="1"/>
    <col min="12" max="12" width="1.69921875" style="71" customWidth="1"/>
    <col min="13" max="14" width="4.59765625" style="71" customWidth="1"/>
    <col min="15" max="18" width="4.09765625" style="71" customWidth="1"/>
    <col min="19" max="23" width="3.59765625" style="71" customWidth="1"/>
    <col min="24" max="25" width="2.59765625" style="71" customWidth="1"/>
    <col min="26" max="28" width="3.59765625" style="71" customWidth="1"/>
    <col min="29" max="16384" width="9" style="71" customWidth="1"/>
  </cols>
  <sheetData>
    <row r="1" spans="2:18" ht="17.25" customHeight="1">
      <c r="B1" s="62"/>
      <c r="C1" s="251" t="s">
        <v>83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3:18" ht="17.25" customHeight="1"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3:17" ht="17.25" customHeight="1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26" t="s">
        <v>137</v>
      </c>
      <c r="O3" s="70"/>
      <c r="P3" s="70"/>
      <c r="Q3" s="70"/>
    </row>
    <row r="4" ht="17.25" customHeight="1" thickBot="1"/>
    <row r="5" spans="2:18" ht="18" customHeight="1" thickBot="1">
      <c r="B5" s="72" t="s">
        <v>3</v>
      </c>
      <c r="C5" s="253"/>
      <c r="D5" s="254"/>
      <c r="E5" s="141" t="s">
        <v>122</v>
      </c>
      <c r="F5" s="14" t="s">
        <v>141</v>
      </c>
      <c r="G5" s="1"/>
      <c r="H5" s="73"/>
      <c r="P5" s="267" t="s">
        <v>34</v>
      </c>
      <c r="Q5" s="268"/>
      <c r="R5" s="181"/>
    </row>
    <row r="6" spans="2:8" ht="18" customHeight="1">
      <c r="B6" s="74">
        <v>1</v>
      </c>
      <c r="C6" s="288" t="s">
        <v>98</v>
      </c>
      <c r="D6" s="289"/>
      <c r="E6" s="290"/>
      <c r="F6" s="290"/>
      <c r="G6" s="290"/>
      <c r="H6" s="291"/>
    </row>
    <row r="7" spans="2:8" ht="18" customHeight="1">
      <c r="B7" s="75">
        <v>2</v>
      </c>
      <c r="C7" s="292" t="s">
        <v>99</v>
      </c>
      <c r="D7" s="239"/>
      <c r="E7" s="239"/>
      <c r="F7" s="239"/>
      <c r="G7" s="239"/>
      <c r="H7" s="240"/>
    </row>
    <row r="8" spans="2:8" ht="18" customHeight="1">
      <c r="B8" s="76">
        <v>3</v>
      </c>
      <c r="C8" s="264" t="s">
        <v>100</v>
      </c>
      <c r="D8" s="265"/>
      <c r="E8" s="265"/>
      <c r="F8" s="265"/>
      <c r="G8" s="265"/>
      <c r="H8" s="266"/>
    </row>
    <row r="9" ht="18" customHeight="1" thickBot="1"/>
    <row r="10" spans="2:22" ht="18" customHeight="1">
      <c r="B10" s="112" t="s">
        <v>71</v>
      </c>
      <c r="C10" s="296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</row>
    <row r="11" spans="2:22" ht="18" customHeight="1">
      <c r="B11" s="113" t="s">
        <v>57</v>
      </c>
      <c r="C11" s="261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3"/>
    </row>
    <row r="12" spans="2:22" ht="18" customHeight="1">
      <c r="B12" s="113" t="s">
        <v>72</v>
      </c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3"/>
    </row>
    <row r="13" spans="2:22" ht="18" customHeight="1" thickBot="1">
      <c r="B13" s="114" t="s">
        <v>73</v>
      </c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5"/>
    </row>
    <row r="14" ht="18" customHeight="1" thickBot="1"/>
    <row r="15" spans="2:20" ht="18" customHeight="1">
      <c r="B15" s="112" t="s">
        <v>32</v>
      </c>
      <c r="C15" s="269"/>
      <c r="D15" s="270"/>
      <c r="E15" s="270"/>
      <c r="F15" s="270"/>
      <c r="G15" s="270"/>
      <c r="H15" s="270"/>
      <c r="I15" s="270"/>
      <c r="J15" s="271"/>
      <c r="K15" s="169"/>
      <c r="M15" s="272" t="s">
        <v>132</v>
      </c>
      <c r="N15" s="272"/>
      <c r="O15" s="272"/>
      <c r="P15" s="272"/>
      <c r="Q15" s="272"/>
      <c r="R15" s="272"/>
      <c r="S15" s="272"/>
      <c r="T15" s="272"/>
    </row>
    <row r="16" spans="2:20" ht="18" customHeight="1" thickBot="1">
      <c r="B16" s="114" t="s">
        <v>76</v>
      </c>
      <c r="C16" s="285"/>
      <c r="D16" s="286"/>
      <c r="E16" s="286"/>
      <c r="F16" s="286"/>
      <c r="G16" s="286"/>
      <c r="H16" s="286"/>
      <c r="I16" s="286"/>
      <c r="J16" s="287"/>
      <c r="K16" s="169"/>
      <c r="M16" s="272"/>
      <c r="N16" s="272"/>
      <c r="O16" s="272"/>
      <c r="P16" s="272"/>
      <c r="Q16" s="272"/>
      <c r="R16" s="272"/>
      <c r="S16" s="272"/>
      <c r="T16" s="272"/>
    </row>
    <row r="17" ht="18" customHeight="1">
      <c r="B17" s="73"/>
    </row>
    <row r="18" ht="18" customHeight="1" thickBot="1"/>
    <row r="19" spans="2:8" ht="18" customHeight="1" thickBot="1">
      <c r="B19" s="72" t="s">
        <v>4</v>
      </c>
      <c r="C19" s="259"/>
      <c r="D19" s="260"/>
      <c r="E19" s="141" t="s">
        <v>122</v>
      </c>
      <c r="F19" s="14" t="s">
        <v>140</v>
      </c>
      <c r="G19" s="1"/>
      <c r="H19" s="73"/>
    </row>
    <row r="20" spans="2:12" ht="18" customHeight="1">
      <c r="B20" s="77">
        <v>1</v>
      </c>
      <c r="C20" s="69" t="s">
        <v>101</v>
      </c>
      <c r="D20" s="115" t="s">
        <v>16</v>
      </c>
      <c r="E20" s="79"/>
      <c r="F20" s="67"/>
      <c r="G20" s="67"/>
      <c r="H20" s="67"/>
      <c r="I20" s="100"/>
      <c r="J20" s="100"/>
      <c r="K20" s="100"/>
      <c r="L20" s="154"/>
    </row>
    <row r="21" spans="2:12" ht="18" customHeight="1">
      <c r="B21" s="80">
        <v>2</v>
      </c>
      <c r="C21" s="65" t="s">
        <v>55</v>
      </c>
      <c r="D21" s="81" t="s">
        <v>18</v>
      </c>
      <c r="E21" s="82"/>
      <c r="F21" s="66"/>
      <c r="G21" s="66"/>
      <c r="H21" s="66"/>
      <c r="I21" s="102"/>
      <c r="J21" s="102"/>
      <c r="K21" s="102"/>
      <c r="L21" s="155"/>
    </row>
    <row r="22" spans="2:12" ht="18" customHeight="1" thickBot="1">
      <c r="B22" s="80">
        <v>3</v>
      </c>
      <c r="C22" s="65" t="s">
        <v>102</v>
      </c>
      <c r="D22" s="156" t="s">
        <v>17</v>
      </c>
      <c r="E22" s="157"/>
      <c r="F22" s="158"/>
      <c r="G22" s="158"/>
      <c r="H22" s="158"/>
      <c r="I22" s="159"/>
      <c r="J22" s="159"/>
      <c r="K22" s="159"/>
      <c r="L22" s="160"/>
    </row>
    <row r="23" spans="2:12" ht="18" customHeight="1" thickBot="1">
      <c r="B23" s="83">
        <v>4</v>
      </c>
      <c r="C23" s="68" t="s">
        <v>103</v>
      </c>
      <c r="D23" s="161" t="s">
        <v>54</v>
      </c>
      <c r="E23" s="162"/>
      <c r="F23" s="163"/>
      <c r="G23" s="165" t="s">
        <v>9</v>
      </c>
      <c r="H23" s="224"/>
      <c r="I23" s="224"/>
      <c r="J23" s="224"/>
      <c r="K23" s="224"/>
      <c r="L23" s="170" t="s">
        <v>10</v>
      </c>
    </row>
    <row r="24" ht="18" customHeight="1" thickBot="1"/>
    <row r="25" spans="2:22" ht="18" customHeight="1" thickBot="1">
      <c r="B25" s="116" t="s">
        <v>75</v>
      </c>
      <c r="C25" s="226">
        <f>IF(R26=1,"",C69)</f>
        <v>0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30" t="s">
        <v>143</v>
      </c>
      <c r="S25" s="231"/>
      <c r="T25" s="231"/>
      <c r="U25" s="231"/>
      <c r="V25" s="232"/>
    </row>
    <row r="26" spans="2:22" ht="18" customHeight="1" thickBot="1">
      <c r="B26" s="117" t="s">
        <v>77</v>
      </c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179"/>
      <c r="S26" s="233">
        <f>IF(R26=1,"現場練り","")</f>
      </c>
      <c r="T26" s="234"/>
      <c r="U26" s="234"/>
      <c r="V26" s="177">
        <f>IF(R26=1,"レ","")</f>
      </c>
    </row>
    <row r="27" spans="2:22" ht="18" customHeight="1" thickBot="1">
      <c r="B27" s="110"/>
      <c r="C27" s="84"/>
      <c r="D27" s="84"/>
      <c r="E27" s="85"/>
      <c r="F27" s="84"/>
      <c r="G27" s="84"/>
      <c r="H27" s="84"/>
      <c r="I27" s="84"/>
      <c r="J27" s="84"/>
      <c r="K27" s="84"/>
      <c r="L27" s="85"/>
      <c r="M27" s="84"/>
      <c r="N27" s="84"/>
      <c r="O27" s="84"/>
      <c r="Q27" s="85"/>
      <c r="R27" s="85"/>
      <c r="S27" s="85"/>
      <c r="T27" s="84"/>
      <c r="U27" s="84"/>
      <c r="V27" s="84"/>
    </row>
    <row r="28" spans="2:24" ht="18" customHeight="1" thickBot="1">
      <c r="B28" s="86" t="s">
        <v>2</v>
      </c>
      <c r="C28" s="256" t="s">
        <v>134</v>
      </c>
      <c r="D28" s="257"/>
      <c r="E28" s="257"/>
      <c r="F28" s="257"/>
      <c r="G28" s="258"/>
      <c r="H28" s="258"/>
      <c r="I28" s="243"/>
      <c r="J28" s="244"/>
      <c r="K28" s="244"/>
      <c r="L28" s="244"/>
      <c r="M28" s="244"/>
      <c r="N28" s="244"/>
      <c r="O28" s="84"/>
      <c r="P28" s="135" t="s">
        <v>23</v>
      </c>
      <c r="Q28" s="133"/>
      <c r="R28" s="142"/>
      <c r="S28" s="141" t="s">
        <v>122</v>
      </c>
      <c r="T28" s="245" t="s">
        <v>138</v>
      </c>
      <c r="U28" s="246"/>
      <c r="V28" s="246"/>
      <c r="W28" s="246"/>
      <c r="X28" s="246"/>
    </row>
    <row r="29" spans="2:24" ht="18" customHeight="1">
      <c r="B29" s="273" t="s">
        <v>136</v>
      </c>
      <c r="C29" s="118">
        <v>1</v>
      </c>
      <c r="D29" s="276"/>
      <c r="E29" s="277"/>
      <c r="F29" s="277"/>
      <c r="G29" s="278"/>
      <c r="H29" s="278"/>
      <c r="I29" s="134"/>
      <c r="J29" s="255"/>
      <c r="K29" s="255"/>
      <c r="L29" s="255"/>
      <c r="M29" s="255"/>
      <c r="N29" s="255"/>
      <c r="O29" s="84"/>
      <c r="P29" s="77">
        <v>1</v>
      </c>
      <c r="Q29" s="69">
        <v>10</v>
      </c>
      <c r="R29" s="143">
        <v>20</v>
      </c>
      <c r="T29" s="246"/>
      <c r="U29" s="246"/>
      <c r="V29" s="246"/>
      <c r="W29" s="246"/>
      <c r="X29" s="246"/>
    </row>
    <row r="30" spans="2:22" ht="18" customHeight="1">
      <c r="B30" s="274"/>
      <c r="C30" s="119">
        <v>2</v>
      </c>
      <c r="D30" s="279"/>
      <c r="E30" s="280"/>
      <c r="F30" s="280"/>
      <c r="G30" s="281"/>
      <c r="H30" s="281"/>
      <c r="I30" s="134"/>
      <c r="J30" s="255"/>
      <c r="K30" s="255"/>
      <c r="L30" s="255"/>
      <c r="M30" s="255"/>
      <c r="N30" s="255"/>
      <c r="O30" s="84"/>
      <c r="P30" s="80">
        <v>2</v>
      </c>
      <c r="Q30" s="136">
        <v>12.5</v>
      </c>
      <c r="R30" s="145">
        <v>25</v>
      </c>
      <c r="T30" s="84"/>
      <c r="U30" s="84"/>
      <c r="V30" s="84"/>
    </row>
    <row r="31" spans="2:23" ht="18" customHeight="1" thickBot="1">
      <c r="B31" s="275"/>
      <c r="C31" s="120">
        <v>3</v>
      </c>
      <c r="D31" s="282"/>
      <c r="E31" s="283"/>
      <c r="F31" s="283"/>
      <c r="G31" s="284"/>
      <c r="H31" s="284"/>
      <c r="I31" s="134"/>
      <c r="J31" s="255"/>
      <c r="K31" s="255"/>
      <c r="L31" s="255"/>
      <c r="M31" s="255"/>
      <c r="N31" s="255"/>
      <c r="O31" s="84"/>
      <c r="P31" s="80">
        <v>3</v>
      </c>
      <c r="Q31" s="65">
        <v>15</v>
      </c>
      <c r="R31" s="144">
        <v>30</v>
      </c>
      <c r="T31" s="235" t="s">
        <v>65</v>
      </c>
      <c r="U31" s="236"/>
      <c r="V31" s="236"/>
      <c r="W31" s="237"/>
    </row>
    <row r="32" spans="8:23" ht="18" customHeight="1" thickBot="1">
      <c r="H32" s="85"/>
      <c r="L32" s="85"/>
      <c r="N32" s="85"/>
      <c r="O32" s="85"/>
      <c r="P32" s="80">
        <v>4</v>
      </c>
      <c r="Q32" s="173">
        <v>5</v>
      </c>
      <c r="R32" s="174">
        <v>10</v>
      </c>
      <c r="T32" s="238" t="s">
        <v>97</v>
      </c>
      <c r="U32" s="239"/>
      <c r="V32" s="239"/>
      <c r="W32" s="240"/>
    </row>
    <row r="33" spans="2:23" ht="18" customHeight="1" thickBot="1">
      <c r="B33" s="71" t="s">
        <v>95</v>
      </c>
      <c r="H33" s="85"/>
      <c r="L33" s="85"/>
      <c r="P33" s="76">
        <v>5</v>
      </c>
      <c r="Q33" s="175"/>
      <c r="R33" s="176"/>
      <c r="T33" s="307">
        <f>IF('コンクリート圧縮強度試験依頼明細書'!N14="","",INT('入力表'!C15-'入力表'!C16))</f>
      </c>
      <c r="U33" s="308"/>
      <c r="V33" s="308"/>
      <c r="W33" s="87" t="s">
        <v>96</v>
      </c>
    </row>
    <row r="34" spans="2:24" ht="18" customHeight="1">
      <c r="B34" s="313" t="s">
        <v>64</v>
      </c>
      <c r="C34" s="314"/>
      <c r="D34" s="314"/>
      <c r="E34" s="314"/>
      <c r="F34" s="247"/>
      <c r="G34" s="248"/>
      <c r="H34" s="249"/>
      <c r="I34" s="249"/>
      <c r="J34" s="250"/>
      <c r="K34" s="168"/>
      <c r="L34" s="122"/>
      <c r="S34" s="127"/>
      <c r="T34" s="127"/>
      <c r="U34" s="127"/>
      <c r="V34" s="127"/>
      <c r="W34" s="127"/>
      <c r="X34" s="111"/>
    </row>
    <row r="35" spans="2:25" ht="18" customHeight="1" thickBot="1">
      <c r="B35" s="88" t="s">
        <v>26</v>
      </c>
      <c r="C35" s="89"/>
      <c r="D35" s="89"/>
      <c r="E35" s="89"/>
      <c r="F35" s="223"/>
      <c r="G35" s="221"/>
      <c r="H35" s="221"/>
      <c r="I35" s="221"/>
      <c r="J35" s="222"/>
      <c r="K35" s="168"/>
      <c r="L35" s="122"/>
      <c r="M35" s="91"/>
      <c r="N35" s="91"/>
      <c r="O35" s="91"/>
      <c r="P35" s="85"/>
      <c r="Q35" s="85"/>
      <c r="S35" s="127"/>
      <c r="T35" s="127"/>
      <c r="U35" s="127"/>
      <c r="V35" s="127"/>
      <c r="W35" s="127"/>
      <c r="X35" s="111"/>
      <c r="Y35" s="111"/>
    </row>
    <row r="36" spans="2:25" ht="18" customHeight="1" thickBot="1">
      <c r="B36" s="217" t="s">
        <v>147</v>
      </c>
      <c r="C36" s="218"/>
      <c r="D36" s="218"/>
      <c r="E36" s="180"/>
      <c r="F36" s="223"/>
      <c r="G36" s="221"/>
      <c r="H36" s="221"/>
      <c r="I36" s="221"/>
      <c r="J36" s="222"/>
      <c r="K36" s="168"/>
      <c r="L36" s="122"/>
      <c r="M36" s="92" t="s">
        <v>29</v>
      </c>
      <c r="N36" s="93"/>
      <c r="O36" s="93"/>
      <c r="P36" s="133"/>
      <c r="Q36" s="140" t="s">
        <v>122</v>
      </c>
      <c r="R36" s="241" t="s">
        <v>139</v>
      </c>
      <c r="S36" s="241"/>
      <c r="T36" s="241"/>
      <c r="U36" s="241"/>
      <c r="V36" s="241"/>
      <c r="W36" s="241"/>
      <c r="X36" s="241"/>
      <c r="Y36" s="111"/>
    </row>
    <row r="37" spans="2:24" ht="18" customHeight="1">
      <c r="B37" s="319" t="s">
        <v>148</v>
      </c>
      <c r="C37" s="320"/>
      <c r="D37" s="320"/>
      <c r="E37" s="320"/>
      <c r="F37" s="223"/>
      <c r="G37" s="221"/>
      <c r="H37" s="221"/>
      <c r="I37" s="221"/>
      <c r="J37" s="222"/>
      <c r="K37" s="168"/>
      <c r="L37" s="122"/>
      <c r="M37" s="77">
        <v>1</v>
      </c>
      <c r="N37" s="94" t="s">
        <v>107</v>
      </c>
      <c r="O37" s="78" t="s">
        <v>108</v>
      </c>
      <c r="P37" s="121"/>
      <c r="Q37" s="121"/>
      <c r="R37" s="95"/>
      <c r="S37"/>
      <c r="T37" s="242" t="s">
        <v>133</v>
      </c>
      <c r="U37" s="242"/>
      <c r="V37" s="242"/>
      <c r="W37" s="242"/>
      <c r="X37"/>
    </row>
    <row r="38" spans="2:23" ht="18" customHeight="1">
      <c r="B38" s="311" t="s">
        <v>104</v>
      </c>
      <c r="C38" s="312"/>
      <c r="D38" s="312"/>
      <c r="E38" s="312"/>
      <c r="F38" s="219"/>
      <c r="G38" s="220"/>
      <c r="H38" s="221"/>
      <c r="I38" s="221"/>
      <c r="J38" s="222"/>
      <c r="K38" s="168"/>
      <c r="L38" s="122"/>
      <c r="M38" s="80">
        <v>2</v>
      </c>
      <c r="N38" s="97" t="s">
        <v>109</v>
      </c>
      <c r="O38" s="81" t="s">
        <v>21</v>
      </c>
      <c r="P38" s="82"/>
      <c r="Q38" s="82"/>
      <c r="R38" s="98"/>
      <c r="V38" s="96"/>
      <c r="W38" s="96"/>
    </row>
    <row r="39" spans="2:23" ht="18" customHeight="1" thickBot="1">
      <c r="B39" s="319" t="s">
        <v>135</v>
      </c>
      <c r="C39" s="312"/>
      <c r="D39" s="312"/>
      <c r="E39" s="312"/>
      <c r="F39" s="223"/>
      <c r="G39" s="221"/>
      <c r="H39" s="221"/>
      <c r="I39" s="221"/>
      <c r="J39" s="222"/>
      <c r="K39" s="168"/>
      <c r="L39" s="122"/>
      <c r="M39" s="80">
        <v>3</v>
      </c>
      <c r="N39" s="97" t="s">
        <v>102</v>
      </c>
      <c r="O39" s="156" t="s">
        <v>22</v>
      </c>
      <c r="P39" s="157"/>
      <c r="Q39" s="157"/>
      <c r="R39" s="171"/>
      <c r="V39" s="96"/>
      <c r="W39" s="96"/>
    </row>
    <row r="40" spans="2:23" ht="18" customHeight="1" thickBot="1">
      <c r="B40" s="319" t="s">
        <v>149</v>
      </c>
      <c r="C40" s="320"/>
      <c r="D40" s="320"/>
      <c r="E40" s="320"/>
      <c r="F40" s="223"/>
      <c r="G40" s="221"/>
      <c r="H40" s="221"/>
      <c r="I40" s="221"/>
      <c r="J40" s="222"/>
      <c r="K40" s="168"/>
      <c r="L40" s="122"/>
      <c r="M40" s="83">
        <v>4</v>
      </c>
      <c r="N40" s="68" t="s">
        <v>110</v>
      </c>
      <c r="O40" s="172" t="s">
        <v>54</v>
      </c>
      <c r="P40" s="162"/>
      <c r="Q40" s="166" t="s">
        <v>9</v>
      </c>
      <c r="R40" s="224"/>
      <c r="S40" s="225"/>
      <c r="T40" s="225"/>
      <c r="U40" s="167" t="s">
        <v>10</v>
      </c>
      <c r="V40" s="96"/>
      <c r="W40" s="96"/>
    </row>
    <row r="41" spans="2:12" ht="18" customHeight="1">
      <c r="B41" s="311" t="s">
        <v>105</v>
      </c>
      <c r="C41" s="312"/>
      <c r="D41" s="312"/>
      <c r="E41" s="312"/>
      <c r="F41" s="219"/>
      <c r="G41" s="220"/>
      <c r="H41" s="221"/>
      <c r="I41" s="221"/>
      <c r="J41" s="222"/>
      <c r="K41" s="168"/>
      <c r="L41" s="122"/>
    </row>
    <row r="42" spans="2:12" ht="18" customHeight="1" thickBot="1">
      <c r="B42" s="309" t="s">
        <v>106</v>
      </c>
      <c r="C42" s="310"/>
      <c r="D42" s="310"/>
      <c r="E42" s="310"/>
      <c r="F42" s="323"/>
      <c r="G42" s="324"/>
      <c r="H42" s="325"/>
      <c r="I42" s="325"/>
      <c r="J42" s="326"/>
      <c r="K42" s="168"/>
      <c r="L42" s="122"/>
    </row>
    <row r="43" ht="18" customHeight="1"/>
    <row r="44" ht="18" customHeight="1"/>
    <row r="45" ht="18" customHeight="1"/>
    <row r="46" ht="18" customHeight="1"/>
    <row r="47" spans="13:23" ht="18" customHeight="1">
      <c r="M47" s="90"/>
      <c r="N47" s="90"/>
      <c r="O47" s="73"/>
      <c r="P47" s="73"/>
      <c r="Q47" s="73"/>
      <c r="R47" s="73"/>
      <c r="V47" s="73"/>
      <c r="W47" s="73"/>
    </row>
    <row r="48" spans="3:23" ht="18" customHeight="1">
      <c r="C48" s="251" t="s">
        <v>84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321"/>
      <c r="V48" s="73"/>
      <c r="W48" s="73"/>
    </row>
    <row r="49" spans="3:23" ht="18" customHeight="1"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321"/>
      <c r="V49" s="73"/>
      <c r="W49" s="73"/>
    </row>
    <row r="50" spans="3:23" ht="18" customHeight="1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126" t="s">
        <v>137</v>
      </c>
      <c r="O50" s="70"/>
      <c r="P50" s="70"/>
      <c r="Q50" s="70"/>
      <c r="R50" s="73"/>
      <c r="V50" s="73"/>
      <c r="W50" s="73"/>
    </row>
    <row r="51" spans="13:23" ht="18" customHeight="1">
      <c r="M51" s="90"/>
      <c r="N51" s="90"/>
      <c r="O51" s="73"/>
      <c r="P51" s="73"/>
      <c r="Q51" s="73"/>
      <c r="R51" s="73"/>
      <c r="V51" s="73"/>
      <c r="W51" s="73"/>
    </row>
    <row r="52" spans="2:23" ht="18" customHeight="1" thickBot="1">
      <c r="B52" s="71" t="s">
        <v>121</v>
      </c>
      <c r="L52" s="322"/>
      <c r="M52" s="322"/>
      <c r="N52" s="90"/>
      <c r="P52" s="90"/>
      <c r="R52" s="90"/>
      <c r="S52" s="90"/>
      <c r="T52" s="73"/>
      <c r="U52" s="73"/>
      <c r="V52" s="73"/>
      <c r="W52" s="73"/>
    </row>
    <row r="53" spans="2:23" ht="18" customHeight="1">
      <c r="B53" s="99" t="s">
        <v>111</v>
      </c>
      <c r="C53" s="100"/>
      <c r="D53" s="100"/>
      <c r="E53" s="337"/>
      <c r="F53" s="338"/>
      <c r="G53" s="338"/>
      <c r="H53" s="338"/>
      <c r="I53" s="339"/>
      <c r="J53" s="132"/>
      <c r="K53" s="90"/>
      <c r="L53" s="90"/>
      <c r="M53" s="90"/>
      <c r="N53" s="73"/>
      <c r="Q53" s="90"/>
      <c r="R53" s="90"/>
      <c r="S53" s="90"/>
      <c r="T53" s="73"/>
      <c r="U53" s="73"/>
      <c r="V53" s="73"/>
      <c r="W53" s="73"/>
    </row>
    <row r="54" spans="2:23" ht="18" customHeight="1">
      <c r="B54" s="101" t="s">
        <v>112</v>
      </c>
      <c r="C54" s="102"/>
      <c r="D54" s="102"/>
      <c r="E54" s="334"/>
      <c r="F54" s="335"/>
      <c r="G54" s="335"/>
      <c r="H54" s="335"/>
      <c r="I54" s="336"/>
      <c r="J54" s="132"/>
      <c r="K54" s="90"/>
      <c r="L54" s="90"/>
      <c r="M54" s="90"/>
      <c r="N54" s="73"/>
      <c r="Q54" s="90"/>
      <c r="R54" s="90"/>
      <c r="S54" s="90"/>
      <c r="T54" s="73"/>
      <c r="U54" s="73"/>
      <c r="V54" s="73"/>
      <c r="W54" s="73"/>
    </row>
    <row r="55" spans="2:23" ht="18" customHeight="1" thickBot="1">
      <c r="B55" s="153" t="s">
        <v>142</v>
      </c>
      <c r="C55" s="103"/>
      <c r="D55" s="103"/>
      <c r="E55" s="331"/>
      <c r="F55" s="332"/>
      <c r="G55" s="332"/>
      <c r="H55" s="332"/>
      <c r="I55" s="333"/>
      <c r="J55" s="132"/>
      <c r="K55" s="90"/>
      <c r="L55" s="90"/>
      <c r="M55" s="90"/>
      <c r="N55" s="73"/>
      <c r="Q55" s="90"/>
      <c r="R55" s="90"/>
      <c r="S55" s="90"/>
      <c r="T55" s="73"/>
      <c r="U55" s="73"/>
      <c r="V55" s="73"/>
      <c r="W55" s="73"/>
    </row>
    <row r="56" spans="2:23" ht="18" customHeight="1">
      <c r="B56" s="104"/>
      <c r="E56" s="91"/>
      <c r="F56" s="91"/>
      <c r="G56" s="91"/>
      <c r="H56" s="91"/>
      <c r="I56" s="91"/>
      <c r="J56" s="91"/>
      <c r="K56" s="91"/>
      <c r="L56" s="91"/>
      <c r="M56" s="91"/>
      <c r="N56" s="91"/>
      <c r="Q56" s="90"/>
      <c r="R56" s="90"/>
      <c r="S56" s="90"/>
      <c r="T56" s="73"/>
      <c r="U56" s="73"/>
      <c r="V56" s="73"/>
      <c r="W56" s="73"/>
    </row>
    <row r="57" ht="18" customHeight="1" thickBot="1">
      <c r="B57" s="146" t="s">
        <v>127</v>
      </c>
    </row>
    <row r="58" spans="2:23" ht="18" customHeight="1">
      <c r="B58" s="147" t="s">
        <v>128</v>
      </c>
      <c r="C58" s="316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27"/>
    </row>
    <row r="59" spans="2:23" ht="18" customHeight="1" thickBot="1">
      <c r="B59" s="148" t="s">
        <v>129</v>
      </c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30"/>
    </row>
    <row r="60" spans="2:22" ht="18" customHeight="1" thickBot="1">
      <c r="B60" s="73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91"/>
      <c r="P60" s="91"/>
      <c r="Q60" s="91"/>
      <c r="R60" s="91"/>
      <c r="S60" s="91"/>
      <c r="T60" s="91"/>
      <c r="U60" s="91"/>
      <c r="V60" s="91"/>
    </row>
    <row r="61" spans="2:22" ht="18" customHeight="1" thickBot="1">
      <c r="B61" s="125" t="s">
        <v>47</v>
      </c>
      <c r="C61" s="340"/>
      <c r="D61" s="341"/>
      <c r="E61" s="341"/>
      <c r="F61" s="342"/>
      <c r="G61" s="164"/>
      <c r="H61" s="131"/>
      <c r="I61" s="131"/>
      <c r="J61" s="131"/>
      <c r="K61" s="131"/>
      <c r="L61" s="131"/>
      <c r="M61" s="131"/>
      <c r="N61" s="131"/>
      <c r="O61" s="91"/>
      <c r="P61" s="91"/>
      <c r="Q61" s="91"/>
      <c r="R61" s="91"/>
      <c r="S61" s="91"/>
      <c r="T61" s="91"/>
      <c r="U61" s="91"/>
      <c r="V61" s="91"/>
    </row>
    <row r="62" spans="2:23" ht="18" customHeight="1">
      <c r="B62" s="73"/>
      <c r="R62" s="90"/>
      <c r="S62" s="90"/>
      <c r="T62" s="73"/>
      <c r="U62" s="73"/>
      <c r="V62" s="73"/>
      <c r="W62" s="73"/>
    </row>
    <row r="63" ht="18" customHeight="1" thickBot="1">
      <c r="B63" s="108" t="s">
        <v>49</v>
      </c>
    </row>
    <row r="64" spans="2:23" ht="18" customHeight="1">
      <c r="B64" s="105" t="s">
        <v>42</v>
      </c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8"/>
    </row>
    <row r="65" spans="2:23" ht="18" customHeight="1" thickBot="1">
      <c r="B65" s="106" t="s">
        <v>45</v>
      </c>
      <c r="C65" s="347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9"/>
    </row>
    <row r="66" spans="2:23" ht="18" customHeight="1" thickBot="1">
      <c r="B66" s="107" t="s">
        <v>66</v>
      </c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46"/>
      <c r="O66" s="123" t="s">
        <v>113</v>
      </c>
      <c r="P66" s="315"/>
      <c r="Q66" s="315"/>
      <c r="R66" s="123" t="s">
        <v>114</v>
      </c>
      <c r="S66" s="216"/>
      <c r="T66" s="123" t="s">
        <v>115</v>
      </c>
      <c r="U66" s="315"/>
      <c r="V66" s="315"/>
      <c r="W66" s="124" t="s">
        <v>116</v>
      </c>
    </row>
    <row r="67" ht="18" customHeight="1"/>
    <row r="68" ht="18" customHeight="1" thickBot="1">
      <c r="B68" s="109" t="s">
        <v>67</v>
      </c>
    </row>
    <row r="69" spans="2:23" ht="18" customHeight="1" thickBot="1">
      <c r="B69" s="105" t="s">
        <v>68</v>
      </c>
      <c r="C69" s="343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5"/>
    </row>
    <row r="70" spans="2:23" ht="18" customHeight="1" thickBot="1">
      <c r="B70" s="107" t="s">
        <v>66</v>
      </c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46"/>
      <c r="O70" s="123" t="s">
        <v>117</v>
      </c>
      <c r="P70" s="315"/>
      <c r="Q70" s="315"/>
      <c r="R70" s="123" t="s">
        <v>118</v>
      </c>
      <c r="S70" s="216"/>
      <c r="T70" s="123" t="s">
        <v>119</v>
      </c>
      <c r="U70" s="315"/>
      <c r="V70" s="315"/>
      <c r="W70" s="124" t="s">
        <v>120</v>
      </c>
    </row>
    <row r="71" ht="18" customHeight="1" thickBot="1"/>
    <row r="72" spans="2:23" ht="18" customHeight="1">
      <c r="B72" s="299" t="s">
        <v>69</v>
      </c>
      <c r="C72" s="301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3"/>
    </row>
    <row r="73" spans="2:23" ht="18" customHeight="1" thickBot="1">
      <c r="B73" s="300"/>
      <c r="C73" s="304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6"/>
    </row>
    <row r="74" ht="18" customHeight="1"/>
    <row r="75" s="43" customFormat="1" ht="57.7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/>
  <mergeCells count="70">
    <mergeCell ref="C61:F61"/>
    <mergeCell ref="U66:V66"/>
    <mergeCell ref="P70:Q70"/>
    <mergeCell ref="U70:V70"/>
    <mergeCell ref="C69:W69"/>
    <mergeCell ref="C66:N66"/>
    <mergeCell ref="C65:W65"/>
    <mergeCell ref="C70:N70"/>
    <mergeCell ref="F42:J42"/>
    <mergeCell ref="F40:J40"/>
    <mergeCell ref="F41:J41"/>
    <mergeCell ref="C58:W58"/>
    <mergeCell ref="C59:W59"/>
    <mergeCell ref="E55:I55"/>
    <mergeCell ref="E54:I54"/>
    <mergeCell ref="E53:I53"/>
    <mergeCell ref="B34:E34"/>
    <mergeCell ref="P66:Q66"/>
    <mergeCell ref="C64:W64"/>
    <mergeCell ref="B40:E40"/>
    <mergeCell ref="B37:E37"/>
    <mergeCell ref="B38:E38"/>
    <mergeCell ref="B39:E39"/>
    <mergeCell ref="C48:R49"/>
    <mergeCell ref="F36:J36"/>
    <mergeCell ref="L52:M52"/>
    <mergeCell ref="C6:H6"/>
    <mergeCell ref="C7:H7"/>
    <mergeCell ref="C13:V13"/>
    <mergeCell ref="C10:V10"/>
    <mergeCell ref="C11:V11"/>
    <mergeCell ref="B72:B73"/>
    <mergeCell ref="C72:W73"/>
    <mergeCell ref="T33:V33"/>
    <mergeCell ref="B42:E42"/>
    <mergeCell ref="B41:E41"/>
    <mergeCell ref="M15:T16"/>
    <mergeCell ref="B29:B31"/>
    <mergeCell ref="D29:H29"/>
    <mergeCell ref="D30:H30"/>
    <mergeCell ref="D31:H31"/>
    <mergeCell ref="J31:N31"/>
    <mergeCell ref="C16:J16"/>
    <mergeCell ref="C1:R2"/>
    <mergeCell ref="C5:D5"/>
    <mergeCell ref="J29:N29"/>
    <mergeCell ref="J30:N30"/>
    <mergeCell ref="C28:H28"/>
    <mergeCell ref="C19:D19"/>
    <mergeCell ref="C12:V12"/>
    <mergeCell ref="C8:H8"/>
    <mergeCell ref="P5:Q5"/>
    <mergeCell ref="C15:J15"/>
    <mergeCell ref="R36:X36"/>
    <mergeCell ref="T37:W37"/>
    <mergeCell ref="F35:J35"/>
    <mergeCell ref="I28:N28"/>
    <mergeCell ref="T28:X29"/>
    <mergeCell ref="F34:J34"/>
    <mergeCell ref="F37:J37"/>
    <mergeCell ref="B36:D36"/>
    <mergeCell ref="F38:J38"/>
    <mergeCell ref="F39:J39"/>
    <mergeCell ref="H23:K23"/>
    <mergeCell ref="R40:T40"/>
    <mergeCell ref="C25:Q26"/>
    <mergeCell ref="R25:V25"/>
    <mergeCell ref="S26:U26"/>
    <mergeCell ref="T31:W31"/>
    <mergeCell ref="T32:W32"/>
  </mergeCells>
  <printOptions/>
  <pageMargins left="0.54" right="0.35" top="0.64" bottom="0.6" header="0.47" footer="0.5118110236220472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C56"/>
  <sheetViews>
    <sheetView showZeros="0" view="pageBreakPreview" zoomScale="122" zoomScaleSheetLayoutView="122" zoomScalePageLayoutView="0" workbookViewId="0" topLeftCell="A1">
      <selection activeCell="S44" sqref="S44:AB44"/>
    </sheetView>
  </sheetViews>
  <sheetFormatPr defaultColWidth="8.796875" defaultRowHeight="14.25"/>
  <cols>
    <col min="1" max="3" width="2.59765625" style="188" customWidth="1"/>
    <col min="4" max="6" width="2" style="188" customWidth="1"/>
    <col min="7" max="7" width="1" style="188" customWidth="1"/>
    <col min="8" max="13" width="2" style="188" customWidth="1"/>
    <col min="14" max="15" width="1" style="188" customWidth="1"/>
    <col min="16" max="20" width="2" style="188" customWidth="1"/>
    <col min="21" max="22" width="1" style="188" customWidth="1"/>
    <col min="23" max="28" width="2" style="188" customWidth="1"/>
    <col min="29" max="29" width="0.203125" style="188" customWidth="1"/>
    <col min="30" max="34" width="2" style="188" customWidth="1"/>
    <col min="35" max="37" width="1" style="188" customWidth="1"/>
    <col min="38" max="38" width="1.203125" style="188" customWidth="1"/>
    <col min="39" max="41" width="2" style="188" customWidth="1"/>
    <col min="42" max="42" width="2.5" style="188" customWidth="1"/>
    <col min="43" max="43" width="1.4921875" style="188" customWidth="1"/>
    <col min="44" max="47" width="2" style="188" customWidth="1"/>
    <col min="48" max="48" width="0.6953125" style="188" customWidth="1"/>
    <col min="49" max="49" width="0.8984375" style="188" customWidth="1"/>
    <col min="50" max="50" width="0.59375" style="188" customWidth="1"/>
    <col min="51" max="51" width="2" style="188" customWidth="1"/>
    <col min="52" max="52" width="1.4921875" style="188" customWidth="1"/>
    <col min="53" max="53" width="2.5" style="188" customWidth="1"/>
    <col min="54" max="55" width="2" style="188" customWidth="1"/>
    <col min="56" max="16384" width="9" style="188" customWidth="1"/>
  </cols>
  <sheetData>
    <row r="1" spans="36:55" ht="17.25" customHeight="1">
      <c r="AJ1" s="503" t="s">
        <v>41</v>
      </c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5"/>
      <c r="AZ1" s="505"/>
      <c r="BA1" s="490"/>
      <c r="BB1" s="490"/>
      <c r="BC1" s="7"/>
    </row>
    <row r="2" spans="8:55" ht="7.5" customHeight="1">
      <c r="H2" s="496"/>
      <c r="I2" s="496"/>
      <c r="J2" s="496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6"/>
      <c r="AZ2" s="506"/>
      <c r="BA2" s="491"/>
      <c r="BB2" s="491"/>
      <c r="BC2" s="10"/>
    </row>
    <row r="3" spans="8:22" ht="10.5" customHeight="1">
      <c r="H3" s="496"/>
      <c r="I3" s="496"/>
      <c r="J3" s="496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</row>
    <row r="4" spans="8:46" ht="21" customHeight="1">
      <c r="H4" s="496"/>
      <c r="I4" s="496"/>
      <c r="J4" s="496"/>
      <c r="K4" s="497">
        <f>IF('入力表'!$C5="","",LOOKUP('入力表'!$C5,'入力表'!$B6:$B8,'入力表'!C6:C8))</f>
      </c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X4" s="507" t="s">
        <v>40</v>
      </c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</row>
    <row r="5" spans="8:22" ht="10.5" customHeight="1">
      <c r="H5" s="496"/>
      <c r="I5" s="496"/>
      <c r="J5" s="496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</row>
    <row r="6" spans="8:55" ht="10.5" customHeight="1">
      <c r="H6" s="496"/>
      <c r="I6" s="496"/>
      <c r="J6" s="496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AJ6" s="503" t="s">
        <v>34</v>
      </c>
      <c r="AK6" s="503"/>
      <c r="AL6" s="503"/>
      <c r="AM6" s="503"/>
      <c r="AN6" s="503"/>
      <c r="AO6" s="503"/>
      <c r="AP6" s="505">
        <v>1</v>
      </c>
      <c r="AQ6" s="505"/>
      <c r="AR6" s="505"/>
      <c r="AS6" s="505"/>
      <c r="AT6" s="498" t="s">
        <v>35</v>
      </c>
      <c r="AU6" s="498"/>
      <c r="AV6" s="498"/>
      <c r="AW6" s="498"/>
      <c r="AX6" s="498"/>
      <c r="AY6" s="498"/>
      <c r="AZ6" s="498"/>
      <c r="BA6" s="498"/>
      <c r="BB6" s="498"/>
      <c r="BC6" s="498"/>
    </row>
    <row r="7" spans="35:55" ht="6.75" customHeight="1">
      <c r="AI7" s="8"/>
      <c r="AJ7" s="504"/>
      <c r="AK7" s="504"/>
      <c r="AL7" s="504"/>
      <c r="AM7" s="504"/>
      <c r="AN7" s="504"/>
      <c r="AO7" s="504"/>
      <c r="AP7" s="506"/>
      <c r="AQ7" s="506"/>
      <c r="AR7" s="506"/>
      <c r="AS7" s="506"/>
      <c r="AT7" s="499"/>
      <c r="AU7" s="499"/>
      <c r="AV7" s="499"/>
      <c r="AW7" s="499"/>
      <c r="AX7" s="499"/>
      <c r="AY7" s="499"/>
      <c r="AZ7" s="499"/>
      <c r="BA7" s="499"/>
      <c r="BB7" s="499"/>
      <c r="BC7" s="499"/>
    </row>
    <row r="8" ht="20.25" customHeight="1">
      <c r="D8" s="7" t="s">
        <v>70</v>
      </c>
    </row>
    <row r="9" spans="1:55" ht="24.75" customHeight="1">
      <c r="A9" s="1"/>
      <c r="B9" s="1"/>
      <c r="D9" s="189"/>
      <c r="E9" s="500" t="s">
        <v>71</v>
      </c>
      <c r="F9" s="500"/>
      <c r="G9" s="500"/>
      <c r="H9" s="500"/>
      <c r="I9" s="500"/>
      <c r="J9" s="500"/>
      <c r="K9" s="500"/>
      <c r="L9" s="500"/>
      <c r="M9" s="11"/>
      <c r="N9" s="12"/>
      <c r="O9" s="12"/>
      <c r="P9" s="501">
        <f>IF('入力表'!C10="","",'入力表'!C10)</f>
      </c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2"/>
    </row>
    <row r="10" spans="1:55" ht="24.75" customHeight="1">
      <c r="A10" s="1"/>
      <c r="B10" s="1"/>
      <c r="D10" s="190"/>
      <c r="E10" s="492" t="s">
        <v>57</v>
      </c>
      <c r="F10" s="492"/>
      <c r="G10" s="492"/>
      <c r="H10" s="492"/>
      <c r="I10" s="492"/>
      <c r="J10" s="492"/>
      <c r="K10" s="492"/>
      <c r="L10" s="492"/>
      <c r="M10" s="15"/>
      <c r="N10" s="16"/>
      <c r="O10" s="16"/>
      <c r="P10" s="493">
        <f>IF('入力表'!C11="","",'入力表'!C11)</f>
      </c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4"/>
    </row>
    <row r="11" spans="1:55" ht="24.75" customHeight="1">
      <c r="A11" s="1"/>
      <c r="B11" s="1"/>
      <c r="D11" s="190"/>
      <c r="E11" s="492" t="s">
        <v>72</v>
      </c>
      <c r="F11" s="492"/>
      <c r="G11" s="492"/>
      <c r="H11" s="492"/>
      <c r="I11" s="492"/>
      <c r="J11" s="492"/>
      <c r="K11" s="492"/>
      <c r="L11" s="492"/>
      <c r="M11" s="15"/>
      <c r="N11" s="16"/>
      <c r="O11" s="16"/>
      <c r="P11" s="493">
        <f>IF('入力表'!C12="","",'入力表'!C12)</f>
      </c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4"/>
    </row>
    <row r="12" spans="1:55" ht="24.75" customHeight="1">
      <c r="A12" s="1"/>
      <c r="B12" s="1"/>
      <c r="D12" s="191"/>
      <c r="E12" s="495" t="s">
        <v>73</v>
      </c>
      <c r="F12" s="495"/>
      <c r="G12" s="495"/>
      <c r="H12" s="495"/>
      <c r="I12" s="495"/>
      <c r="J12" s="495"/>
      <c r="K12" s="495"/>
      <c r="L12" s="495"/>
      <c r="M12" s="17"/>
      <c r="N12" s="18"/>
      <c r="O12" s="18"/>
      <c r="P12" s="512">
        <f>IF('入力表'!C13="","",'入力表'!C13)</f>
      </c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3"/>
    </row>
    <row r="13" spans="1:4" ht="25.5" customHeight="1">
      <c r="A13" s="1"/>
      <c r="B13" s="1"/>
      <c r="D13" s="7" t="s">
        <v>74</v>
      </c>
    </row>
    <row r="14" spans="1:55" ht="12.75" customHeight="1">
      <c r="A14" s="2"/>
      <c r="B14" s="2"/>
      <c r="D14" s="534" t="s">
        <v>76</v>
      </c>
      <c r="E14" s="535"/>
      <c r="F14" s="535"/>
      <c r="G14" s="536"/>
      <c r="H14" s="536"/>
      <c r="I14" s="536"/>
      <c r="J14" s="536"/>
      <c r="K14" s="536"/>
      <c r="L14" s="20"/>
      <c r="M14" s="39"/>
      <c r="N14" s="518">
        <f>IF('入力表'!C16="","",'入力表'!C16)</f>
      </c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39"/>
      <c r="Z14" s="39"/>
      <c r="AA14" s="39"/>
      <c r="AB14" s="19"/>
      <c r="AC14" s="21"/>
      <c r="AD14" s="520" t="s">
        <v>27</v>
      </c>
      <c r="AE14" s="521"/>
      <c r="AF14" s="521"/>
      <c r="AG14" s="521"/>
      <c r="AH14" s="521"/>
      <c r="AI14" s="521"/>
      <c r="AJ14" s="522"/>
      <c r="AK14" s="22"/>
      <c r="AL14" s="470">
        <f>IF('入力表'!$C19="","",LOOKUP('入力表'!$C19,'入力表'!$B20:$B23,'入力表'!C20:C23))</f>
      </c>
      <c r="AM14" s="470"/>
      <c r="AN14" s="514">
        <f>IF('入力表'!$C19="","",LOOKUP('入力表'!$C19,'入力表'!$B20:$B23,'入力表'!D20:D23))</f>
      </c>
      <c r="AO14" s="514"/>
      <c r="AP14" s="514"/>
      <c r="AQ14" s="514"/>
      <c r="AR14" s="514"/>
      <c r="AS14" s="514"/>
      <c r="AT14" s="350">
        <f>IF('入力表'!C19=4,'入力表'!H23,0)</f>
        <v>0</v>
      </c>
      <c r="AU14" s="350"/>
      <c r="AV14" s="350"/>
      <c r="AW14" s="350"/>
      <c r="AX14" s="350"/>
      <c r="AY14" s="350"/>
      <c r="AZ14" s="350"/>
      <c r="BA14" s="350"/>
      <c r="BB14" s="350"/>
      <c r="BC14" s="516"/>
    </row>
    <row r="15" spans="1:55" ht="12.75" customHeight="1">
      <c r="A15" s="2"/>
      <c r="B15" s="2"/>
      <c r="D15" s="537"/>
      <c r="E15" s="408"/>
      <c r="F15" s="408"/>
      <c r="G15" s="538"/>
      <c r="H15" s="538"/>
      <c r="I15" s="538"/>
      <c r="J15" s="538"/>
      <c r="K15" s="538"/>
      <c r="L15" s="23"/>
      <c r="M15" s="40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40"/>
      <c r="Z15" s="40"/>
      <c r="AA15" s="40"/>
      <c r="AB15" s="24"/>
      <c r="AC15" s="25"/>
      <c r="AD15" s="523"/>
      <c r="AE15" s="524"/>
      <c r="AF15" s="524"/>
      <c r="AG15" s="524"/>
      <c r="AH15" s="524"/>
      <c r="AI15" s="524"/>
      <c r="AJ15" s="525"/>
      <c r="AK15" s="26"/>
      <c r="AL15" s="388"/>
      <c r="AM15" s="388"/>
      <c r="AN15" s="515"/>
      <c r="AO15" s="515"/>
      <c r="AP15" s="515"/>
      <c r="AQ15" s="515"/>
      <c r="AR15" s="515"/>
      <c r="AS15" s="515"/>
      <c r="AT15" s="351"/>
      <c r="AU15" s="351"/>
      <c r="AV15" s="351"/>
      <c r="AW15" s="351"/>
      <c r="AX15" s="351"/>
      <c r="AY15" s="351"/>
      <c r="AZ15" s="351"/>
      <c r="BA15" s="351"/>
      <c r="BB15" s="351"/>
      <c r="BC15" s="517"/>
    </row>
    <row r="16" spans="1:55" ht="12.75" customHeight="1">
      <c r="A16" s="9"/>
      <c r="B16" s="9"/>
      <c r="D16" s="539" t="s">
        <v>75</v>
      </c>
      <c r="E16" s="540"/>
      <c r="F16" s="540"/>
      <c r="G16" s="540"/>
      <c r="H16" s="540"/>
      <c r="I16" s="540"/>
      <c r="J16" s="540"/>
      <c r="K16" s="541"/>
      <c r="L16" s="13"/>
      <c r="M16" s="483">
        <f>IF('入力表'!C25="","",'入力表'!C25)</f>
        <v>0</v>
      </c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13"/>
      <c r="AO16" s="13"/>
      <c r="AP16" s="13"/>
      <c r="AQ16" s="192"/>
      <c r="AR16" s="481">
        <f>'入力表'!V26</f>
      </c>
      <c r="AS16" s="481"/>
      <c r="AT16" s="13"/>
      <c r="AU16" s="483" t="s">
        <v>20</v>
      </c>
      <c r="AV16" s="483"/>
      <c r="AW16" s="483"/>
      <c r="AX16" s="483"/>
      <c r="AY16" s="483"/>
      <c r="AZ16" s="483"/>
      <c r="BA16" s="483"/>
      <c r="BB16" s="483"/>
      <c r="BC16" s="28"/>
    </row>
    <row r="17" spans="1:55" ht="12.75" customHeight="1">
      <c r="A17" s="9"/>
      <c r="B17" s="9"/>
      <c r="D17" s="542" t="s">
        <v>77</v>
      </c>
      <c r="E17" s="543"/>
      <c r="F17" s="543"/>
      <c r="G17" s="543"/>
      <c r="H17" s="543"/>
      <c r="I17" s="543"/>
      <c r="J17" s="543"/>
      <c r="K17" s="544"/>
      <c r="L17" s="1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14"/>
      <c r="AO17" s="14"/>
      <c r="AP17" s="14"/>
      <c r="AQ17" s="14"/>
      <c r="AR17" s="482"/>
      <c r="AS17" s="482"/>
      <c r="AT17" s="14"/>
      <c r="AU17" s="484"/>
      <c r="AV17" s="484"/>
      <c r="AW17" s="484"/>
      <c r="AX17" s="484"/>
      <c r="AY17" s="484"/>
      <c r="AZ17" s="484"/>
      <c r="BA17" s="484"/>
      <c r="BB17" s="484"/>
      <c r="BC17" s="29"/>
    </row>
    <row r="18" spans="1:2" ht="7.5" customHeight="1">
      <c r="A18" s="1"/>
      <c r="B18" s="1"/>
    </row>
    <row r="19" spans="1:55" ht="10.5" customHeight="1">
      <c r="A19" s="41"/>
      <c r="B19" s="41"/>
      <c r="D19" s="546" t="s">
        <v>78</v>
      </c>
      <c r="E19" s="547"/>
      <c r="F19" s="547"/>
      <c r="G19" s="554" t="s">
        <v>79</v>
      </c>
      <c r="H19" s="554"/>
      <c r="I19" s="554"/>
      <c r="J19" s="554"/>
      <c r="K19" s="554"/>
      <c r="L19" s="554"/>
      <c r="M19" s="485" t="s">
        <v>26</v>
      </c>
      <c r="N19" s="486"/>
      <c r="O19" s="486"/>
      <c r="P19" s="486"/>
      <c r="Q19" s="486"/>
      <c r="R19" s="486"/>
      <c r="S19" s="532" t="s">
        <v>144</v>
      </c>
      <c r="T19" s="532"/>
      <c r="U19" s="532"/>
      <c r="V19" s="532"/>
      <c r="W19" s="532"/>
      <c r="X19" s="532"/>
      <c r="Y19" s="449" t="s">
        <v>145</v>
      </c>
      <c r="Z19" s="449"/>
      <c r="AA19" s="449"/>
      <c r="AB19" s="449"/>
      <c r="AC19" s="449"/>
      <c r="AD19" s="449"/>
      <c r="AE19" s="526" t="s">
        <v>33</v>
      </c>
      <c r="AF19" s="526"/>
      <c r="AG19" s="527"/>
      <c r="AH19" s="527"/>
      <c r="AI19" s="527"/>
      <c r="AJ19" s="527"/>
      <c r="AK19" s="528"/>
      <c r="AL19" s="30"/>
      <c r="AM19" s="489" t="s">
        <v>24</v>
      </c>
      <c r="AN19" s="389"/>
      <c r="AO19" s="389"/>
      <c r="AP19" s="389"/>
      <c r="AQ19" s="389"/>
      <c r="AR19" s="389" t="s">
        <v>25</v>
      </c>
      <c r="AS19" s="389"/>
      <c r="AT19" s="389"/>
      <c r="AU19" s="389"/>
      <c r="AV19" s="389"/>
      <c r="AW19" s="389"/>
      <c r="AX19" s="389"/>
      <c r="AY19" s="477" t="s">
        <v>38</v>
      </c>
      <c r="AZ19" s="477"/>
      <c r="BA19" s="477"/>
      <c r="BB19" s="477"/>
      <c r="BC19" s="478"/>
    </row>
    <row r="20" spans="1:55" ht="10.5" customHeight="1">
      <c r="A20" s="41"/>
      <c r="B20" s="41"/>
      <c r="D20" s="548"/>
      <c r="E20" s="549"/>
      <c r="F20" s="549"/>
      <c r="G20" s="555"/>
      <c r="H20" s="555"/>
      <c r="I20" s="555"/>
      <c r="J20" s="555"/>
      <c r="K20" s="555"/>
      <c r="L20" s="555"/>
      <c r="M20" s="487"/>
      <c r="N20" s="488"/>
      <c r="O20" s="488"/>
      <c r="P20" s="488"/>
      <c r="Q20" s="488"/>
      <c r="R20" s="488"/>
      <c r="S20" s="533"/>
      <c r="T20" s="533"/>
      <c r="U20" s="533"/>
      <c r="V20" s="533"/>
      <c r="W20" s="533"/>
      <c r="X20" s="533"/>
      <c r="Y20" s="450"/>
      <c r="Z20" s="450"/>
      <c r="AA20" s="450"/>
      <c r="AB20" s="450"/>
      <c r="AC20" s="450"/>
      <c r="AD20" s="450"/>
      <c r="AE20" s="529"/>
      <c r="AF20" s="529"/>
      <c r="AG20" s="530"/>
      <c r="AH20" s="530"/>
      <c r="AI20" s="530"/>
      <c r="AJ20" s="530"/>
      <c r="AK20" s="531"/>
      <c r="AM20" s="400" t="s">
        <v>85</v>
      </c>
      <c r="AN20" s="401"/>
      <c r="AO20" s="401"/>
      <c r="AP20" s="401"/>
      <c r="AQ20" s="401"/>
      <c r="AR20" s="401" t="s">
        <v>146</v>
      </c>
      <c r="AS20" s="401"/>
      <c r="AT20" s="401"/>
      <c r="AU20" s="401"/>
      <c r="AV20" s="401"/>
      <c r="AW20" s="401"/>
      <c r="AX20" s="401"/>
      <c r="AY20" s="479"/>
      <c r="AZ20" s="479"/>
      <c r="BA20" s="479"/>
      <c r="BB20" s="479"/>
      <c r="BC20" s="480"/>
    </row>
    <row r="21" spans="1:55" ht="15.75" customHeight="1">
      <c r="A21" s="41"/>
      <c r="B21" s="41"/>
      <c r="D21" s="550"/>
      <c r="E21" s="551"/>
      <c r="F21" s="551"/>
      <c r="G21" s="391">
        <f>IF('入力表'!F34="","",'入力表'!F34)</f>
      </c>
      <c r="H21" s="392"/>
      <c r="I21" s="392"/>
      <c r="J21" s="392"/>
      <c r="K21" s="392"/>
      <c r="L21" s="393"/>
      <c r="M21" s="391">
        <f>IF('入力表'!$F35="","",'入力表'!$F35)</f>
      </c>
      <c r="N21" s="392"/>
      <c r="O21" s="392"/>
      <c r="P21" s="392"/>
      <c r="Q21" s="392"/>
      <c r="R21" s="393"/>
      <c r="S21" s="391">
        <f>IF('入力表'!$F36="","",'入力表'!$F36)</f>
      </c>
      <c r="T21" s="392"/>
      <c r="U21" s="392"/>
      <c r="V21" s="392"/>
      <c r="W21" s="392"/>
      <c r="X21" s="393"/>
      <c r="Y21" s="391">
        <f>IF('入力表'!$F37="","",'入力表'!$F37)</f>
      </c>
      <c r="Z21" s="392"/>
      <c r="AA21" s="392"/>
      <c r="AB21" s="392"/>
      <c r="AC21" s="392"/>
      <c r="AD21" s="393"/>
      <c r="AE21" s="452">
        <f>IF('入力表'!F38="","",'入力表'!F38)</f>
      </c>
      <c r="AF21" s="453"/>
      <c r="AG21" s="453"/>
      <c r="AH21" s="453"/>
      <c r="AI21" s="453"/>
      <c r="AJ21" s="453"/>
      <c r="AK21" s="454"/>
      <c r="AM21" s="412">
        <f>IF('入力表'!$F39="","",'入力表'!$F39)</f>
      </c>
      <c r="AN21" s="392"/>
      <c r="AO21" s="392"/>
      <c r="AP21" s="392"/>
      <c r="AQ21" s="393"/>
      <c r="AR21" s="391">
        <f>IF('入力表'!F40="","",'入力表'!F40)</f>
      </c>
      <c r="AS21" s="392"/>
      <c r="AT21" s="392"/>
      <c r="AU21" s="392"/>
      <c r="AV21" s="392"/>
      <c r="AW21" s="392"/>
      <c r="AX21" s="393"/>
      <c r="AY21" s="471">
        <f>IF('入力表'!F41="","",'入力表'!F41)</f>
      </c>
      <c r="AZ21" s="472"/>
      <c r="BA21" s="472"/>
      <c r="BB21" s="472"/>
      <c r="BC21" s="473"/>
    </row>
    <row r="22" spans="1:55" ht="10.5" customHeight="1">
      <c r="A22" s="2"/>
      <c r="B22" s="2"/>
      <c r="D22" s="552"/>
      <c r="E22" s="553"/>
      <c r="F22" s="553"/>
      <c r="G22" s="394"/>
      <c r="H22" s="395"/>
      <c r="I22" s="395"/>
      <c r="J22" s="395"/>
      <c r="K22" s="395"/>
      <c r="L22" s="396"/>
      <c r="M22" s="394"/>
      <c r="N22" s="395"/>
      <c r="O22" s="395"/>
      <c r="P22" s="395"/>
      <c r="Q22" s="395"/>
      <c r="R22" s="396"/>
      <c r="S22" s="394"/>
      <c r="T22" s="395"/>
      <c r="U22" s="395"/>
      <c r="V22" s="395"/>
      <c r="W22" s="395"/>
      <c r="X22" s="396"/>
      <c r="Y22" s="394"/>
      <c r="Z22" s="395"/>
      <c r="AA22" s="395"/>
      <c r="AB22" s="395"/>
      <c r="AC22" s="395"/>
      <c r="AD22" s="396"/>
      <c r="AE22" s="455"/>
      <c r="AF22" s="456"/>
      <c r="AG22" s="456"/>
      <c r="AH22" s="456"/>
      <c r="AI22" s="456"/>
      <c r="AJ22" s="456"/>
      <c r="AK22" s="457"/>
      <c r="AM22" s="413"/>
      <c r="AN22" s="395"/>
      <c r="AO22" s="395"/>
      <c r="AP22" s="395"/>
      <c r="AQ22" s="396"/>
      <c r="AR22" s="394"/>
      <c r="AS22" s="395"/>
      <c r="AT22" s="395"/>
      <c r="AU22" s="395"/>
      <c r="AV22" s="395"/>
      <c r="AW22" s="395"/>
      <c r="AX22" s="396"/>
      <c r="AY22" s="474"/>
      <c r="AZ22" s="475"/>
      <c r="BA22" s="475"/>
      <c r="BB22" s="475"/>
      <c r="BC22" s="476"/>
    </row>
    <row r="23" spans="1:55" ht="7.5" customHeight="1">
      <c r="A23" s="2"/>
      <c r="B23" s="2"/>
      <c r="AX23" s="193"/>
      <c r="AY23" s="355" t="s">
        <v>50</v>
      </c>
      <c r="AZ23" s="356"/>
      <c r="BA23" s="356"/>
      <c r="BB23" s="356"/>
      <c r="BC23" s="357"/>
    </row>
    <row r="24" spans="1:55" ht="9.75" customHeight="1">
      <c r="A24" s="9"/>
      <c r="B24" s="9"/>
      <c r="D24" s="556" t="s">
        <v>28</v>
      </c>
      <c r="E24" s="557"/>
      <c r="F24" s="557"/>
      <c r="G24" s="557"/>
      <c r="H24" s="557"/>
      <c r="I24" s="557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16"/>
      <c r="AW24" s="194"/>
      <c r="AX24" s="195"/>
      <c r="AY24" s="358"/>
      <c r="AZ24" s="359"/>
      <c r="BA24" s="359"/>
      <c r="BB24" s="359"/>
      <c r="BC24" s="360"/>
    </row>
    <row r="25" spans="1:55" ht="20.25" customHeight="1">
      <c r="A25" s="3"/>
      <c r="B25" s="3"/>
      <c r="D25" s="558"/>
      <c r="E25" s="559"/>
      <c r="F25" s="559"/>
      <c r="G25" s="559"/>
      <c r="H25" s="559"/>
      <c r="I25" s="559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561"/>
      <c r="AW25" s="194"/>
      <c r="AX25" s="195"/>
      <c r="AY25" s="382">
        <f>IF('入力表'!F42="","",'入力表'!F42)</f>
      </c>
      <c r="AZ25" s="383"/>
      <c r="BA25" s="383"/>
      <c r="BB25" s="383"/>
      <c r="BC25" s="384"/>
    </row>
    <row r="26" spans="1:2" ht="7.5" customHeight="1">
      <c r="A26" s="1"/>
      <c r="B26" s="1"/>
    </row>
    <row r="27" spans="1:55" ht="21" customHeight="1">
      <c r="A27" s="2"/>
      <c r="B27" s="2"/>
      <c r="D27" s="545" t="s">
        <v>31</v>
      </c>
      <c r="E27" s="451"/>
      <c r="F27" s="451"/>
      <c r="G27" s="451"/>
      <c r="H27" s="451" t="s">
        <v>51</v>
      </c>
      <c r="I27" s="451"/>
      <c r="J27" s="451"/>
      <c r="K27" s="451"/>
      <c r="L27" s="451"/>
      <c r="M27" s="451"/>
      <c r="N27" s="451"/>
      <c r="O27" s="451" t="s">
        <v>52</v>
      </c>
      <c r="P27" s="451"/>
      <c r="Q27" s="451"/>
      <c r="R27" s="451"/>
      <c r="S27" s="451"/>
      <c r="T27" s="451"/>
      <c r="U27" s="451"/>
      <c r="V27" s="451" t="s">
        <v>86</v>
      </c>
      <c r="W27" s="451"/>
      <c r="X27" s="451"/>
      <c r="Y27" s="451"/>
      <c r="Z27" s="451"/>
      <c r="AA27" s="451"/>
      <c r="AB27" s="451" t="s">
        <v>30</v>
      </c>
      <c r="AC27" s="451"/>
      <c r="AD27" s="451"/>
      <c r="AE27" s="451"/>
      <c r="AF27" s="451"/>
      <c r="AG27" s="451"/>
      <c r="AH27" s="451"/>
      <c r="AI27" s="361" t="s">
        <v>15</v>
      </c>
      <c r="AJ27" s="361"/>
      <c r="AK27" s="361"/>
      <c r="AL27" s="361"/>
      <c r="AM27" s="361"/>
      <c r="AN27" s="361"/>
      <c r="AO27" s="361"/>
      <c r="AP27" s="397" t="s">
        <v>29</v>
      </c>
      <c r="AQ27" s="398"/>
      <c r="AR27" s="398"/>
      <c r="AS27" s="398"/>
      <c r="AT27" s="398"/>
      <c r="AU27" s="398"/>
      <c r="AV27" s="398"/>
      <c r="AW27" s="399"/>
      <c r="AX27" s="409" t="s">
        <v>39</v>
      </c>
      <c r="AY27" s="410"/>
      <c r="AZ27" s="410"/>
      <c r="BA27" s="410"/>
      <c r="BB27" s="410"/>
      <c r="BC27" s="411"/>
    </row>
    <row r="28" spans="1:55" ht="6.75" customHeight="1">
      <c r="A28" s="42"/>
      <c r="B28" s="42"/>
      <c r="D28" s="458" t="s">
        <v>87</v>
      </c>
      <c r="E28" s="459"/>
      <c r="F28" s="459"/>
      <c r="G28" s="459"/>
      <c r="H28" s="462">
        <f>IF('入力表'!D29="","",'入力表'!D29)</f>
      </c>
      <c r="I28" s="462"/>
      <c r="J28" s="462"/>
      <c r="K28" s="462"/>
      <c r="L28" s="462"/>
      <c r="M28" s="462"/>
      <c r="N28" s="462"/>
      <c r="O28" s="464"/>
      <c r="P28" s="465"/>
      <c r="Q28" s="467"/>
      <c r="R28" s="467"/>
      <c r="S28" s="362"/>
      <c r="T28" s="468"/>
      <c r="U28" s="469"/>
      <c r="V28" s="368" t="s">
        <v>56</v>
      </c>
      <c r="W28" s="369"/>
      <c r="X28" s="369"/>
      <c r="Y28" s="369"/>
      <c r="Z28" s="369"/>
      <c r="AA28" s="370"/>
      <c r="AB28" s="368" t="s">
        <v>56</v>
      </c>
      <c r="AC28" s="369"/>
      <c r="AD28" s="369"/>
      <c r="AE28" s="369"/>
      <c r="AF28" s="369"/>
      <c r="AG28" s="369"/>
      <c r="AH28" s="370"/>
      <c r="AI28" s="368" t="s">
        <v>56</v>
      </c>
      <c r="AJ28" s="369"/>
      <c r="AK28" s="369"/>
      <c r="AL28" s="369"/>
      <c r="AM28" s="369"/>
      <c r="AN28" s="369"/>
      <c r="AO28" s="370"/>
      <c r="AP28" s="374"/>
      <c r="AQ28" s="362"/>
      <c r="AR28" s="362"/>
      <c r="AS28" s="362"/>
      <c r="AT28" s="362"/>
      <c r="AU28" s="362"/>
      <c r="AV28" s="362"/>
      <c r="AW28" s="390"/>
      <c r="AX28" s="192"/>
      <c r="AY28" s="414">
        <f>IF('入力表'!T33="","",'入力表'!T33)</f>
      </c>
      <c r="AZ28" s="414"/>
      <c r="BA28" s="414"/>
      <c r="BB28" s="362" t="s">
        <v>19</v>
      </c>
      <c r="BC28" s="363"/>
    </row>
    <row r="29" spans="1:55" ht="6.75" customHeight="1">
      <c r="A29" s="42"/>
      <c r="B29" s="42"/>
      <c r="D29" s="460"/>
      <c r="E29" s="461"/>
      <c r="F29" s="461"/>
      <c r="G29" s="461"/>
      <c r="H29" s="463"/>
      <c r="I29" s="463"/>
      <c r="J29" s="463"/>
      <c r="K29" s="463"/>
      <c r="L29" s="463"/>
      <c r="M29" s="463"/>
      <c r="N29" s="463"/>
      <c r="O29" s="466"/>
      <c r="P29" s="386"/>
      <c r="Q29" s="420"/>
      <c r="R29" s="420"/>
      <c r="S29" s="364"/>
      <c r="T29" s="422"/>
      <c r="U29" s="423"/>
      <c r="V29" s="371"/>
      <c r="W29" s="372"/>
      <c r="X29" s="372"/>
      <c r="Y29" s="372"/>
      <c r="Z29" s="372"/>
      <c r="AA29" s="373"/>
      <c r="AB29" s="371"/>
      <c r="AC29" s="372"/>
      <c r="AD29" s="372"/>
      <c r="AE29" s="372"/>
      <c r="AF29" s="372"/>
      <c r="AG29" s="372"/>
      <c r="AH29" s="373"/>
      <c r="AI29" s="371"/>
      <c r="AJ29" s="372"/>
      <c r="AK29" s="372"/>
      <c r="AL29" s="372"/>
      <c r="AM29" s="372"/>
      <c r="AN29" s="372"/>
      <c r="AO29" s="373"/>
      <c r="AP29" s="375"/>
      <c r="AQ29" s="364"/>
      <c r="AR29" s="364"/>
      <c r="AS29" s="364"/>
      <c r="AT29" s="364"/>
      <c r="AU29" s="364"/>
      <c r="AV29" s="364"/>
      <c r="AW29" s="387"/>
      <c r="AX29" s="5"/>
      <c r="AY29" s="415"/>
      <c r="AZ29" s="415"/>
      <c r="BA29" s="415"/>
      <c r="BB29" s="364"/>
      <c r="BC29" s="365"/>
    </row>
    <row r="30" spans="1:55" ht="6.75" customHeight="1">
      <c r="A30" s="42"/>
      <c r="B30" s="42"/>
      <c r="D30" s="460"/>
      <c r="E30" s="461"/>
      <c r="F30" s="461"/>
      <c r="G30" s="461"/>
      <c r="H30" s="463"/>
      <c r="I30" s="463"/>
      <c r="J30" s="463"/>
      <c r="K30" s="463"/>
      <c r="L30" s="463"/>
      <c r="M30" s="463"/>
      <c r="N30" s="463"/>
      <c r="O30" s="466"/>
      <c r="P30" s="386"/>
      <c r="Q30" s="420"/>
      <c r="R30" s="420"/>
      <c r="S30" s="364"/>
      <c r="T30" s="422"/>
      <c r="U30" s="423"/>
      <c r="V30" s="426"/>
      <c r="W30" s="427"/>
      <c r="X30" s="427"/>
      <c r="Y30" s="427"/>
      <c r="Z30" s="427"/>
      <c r="AA30" s="428"/>
      <c r="AB30" s="426"/>
      <c r="AC30" s="427"/>
      <c r="AD30" s="427"/>
      <c r="AE30" s="427"/>
      <c r="AF30" s="427"/>
      <c r="AG30" s="427"/>
      <c r="AH30" s="428"/>
      <c r="AI30" s="439"/>
      <c r="AJ30" s="440"/>
      <c r="AK30" s="440"/>
      <c r="AL30" s="440"/>
      <c r="AM30" s="440"/>
      <c r="AN30" s="440"/>
      <c r="AO30" s="441"/>
      <c r="AP30" s="375"/>
      <c r="AQ30" s="364"/>
      <c r="AR30" s="364"/>
      <c r="AS30" s="364"/>
      <c r="AT30" s="364"/>
      <c r="AU30" s="364"/>
      <c r="AV30" s="364"/>
      <c r="AW30" s="387"/>
      <c r="AX30" s="5"/>
      <c r="AY30" s="415"/>
      <c r="AZ30" s="415"/>
      <c r="BA30" s="415"/>
      <c r="BB30" s="364"/>
      <c r="BC30" s="365"/>
    </row>
    <row r="31" spans="1:55" ht="6.75" customHeight="1">
      <c r="A31" s="42"/>
      <c r="B31" s="42"/>
      <c r="D31" s="460"/>
      <c r="E31" s="461"/>
      <c r="F31" s="461"/>
      <c r="G31" s="461"/>
      <c r="H31" s="463"/>
      <c r="I31" s="463"/>
      <c r="J31" s="463"/>
      <c r="K31" s="463"/>
      <c r="L31" s="463"/>
      <c r="M31" s="463"/>
      <c r="N31" s="463"/>
      <c r="O31" s="196"/>
      <c r="P31" s="197"/>
      <c r="Q31" s="197"/>
      <c r="R31" s="197"/>
      <c r="S31" s="197"/>
      <c r="T31" s="197"/>
      <c r="U31" s="198"/>
      <c r="V31" s="426"/>
      <c r="W31" s="427"/>
      <c r="X31" s="427"/>
      <c r="Y31" s="427"/>
      <c r="Z31" s="427"/>
      <c r="AA31" s="428"/>
      <c r="AB31" s="426"/>
      <c r="AC31" s="427"/>
      <c r="AD31" s="427"/>
      <c r="AE31" s="427"/>
      <c r="AF31" s="427"/>
      <c r="AG31" s="427"/>
      <c r="AH31" s="428"/>
      <c r="AI31" s="439"/>
      <c r="AJ31" s="440"/>
      <c r="AK31" s="440"/>
      <c r="AL31" s="440"/>
      <c r="AM31" s="440"/>
      <c r="AN31" s="440"/>
      <c r="AO31" s="441"/>
      <c r="AP31" s="508">
        <f>IF('入力表'!P$36="","",LOOKUP('入力表'!P$36,'入力表'!M$37:M$40,'入力表'!N$37:N$40))</f>
      </c>
      <c r="AQ31" s="364">
        <f>IF('入力表'!P$36="","",LOOKUP('入力表'!P$36,'入力表'!M$37:M$40,'入力表'!O$37:O$40))</f>
      </c>
      <c r="AR31" s="364"/>
      <c r="AS31" s="364"/>
      <c r="AT31" s="364"/>
      <c r="AU31" s="364"/>
      <c r="AV31" s="364"/>
      <c r="AW31" s="387"/>
      <c r="AX31" s="5"/>
      <c r="AY31" s="415"/>
      <c r="AZ31" s="415"/>
      <c r="BA31" s="415"/>
      <c r="BB31" s="364"/>
      <c r="BC31" s="365"/>
    </row>
    <row r="32" spans="1:55" ht="6.75" customHeight="1">
      <c r="A32" s="42"/>
      <c r="B32" s="42"/>
      <c r="D32" s="458" t="s">
        <v>88</v>
      </c>
      <c r="E32" s="459"/>
      <c r="F32" s="459"/>
      <c r="G32" s="459"/>
      <c r="H32" s="462">
        <f>IF('入力表'!D30="","",'入力表'!D30)</f>
      </c>
      <c r="I32" s="462"/>
      <c r="J32" s="462"/>
      <c r="K32" s="462"/>
      <c r="L32" s="462"/>
      <c r="M32" s="462"/>
      <c r="N32" s="462"/>
      <c r="O32" s="402">
        <f>IF('入力表'!Q28="","",LOOKUP('入力表'!$Q$28,'入力表'!P29:'入力表'!P33,'入力表'!Q29:'入力表'!Q33))</f>
      </c>
      <c r="P32" s="403"/>
      <c r="Q32" s="403"/>
      <c r="R32" s="404">
        <f>IF(O32="","","×")</f>
      </c>
      <c r="S32" s="403">
        <f>IF('入力表'!Q28="","",LOOKUP('入力表'!$R$28,'入力表'!P29:'入力表'!P33,'入力表'!R29:'入力表'!R33))</f>
      </c>
      <c r="T32" s="403"/>
      <c r="U32" s="408"/>
      <c r="V32" s="405">
        <f>IF('入力表'!E$53="","",'入力表'!E$53)</f>
      </c>
      <c r="W32" s="417"/>
      <c r="X32" s="417"/>
      <c r="Y32" s="417"/>
      <c r="Z32" s="417"/>
      <c r="AA32" s="418"/>
      <c r="AB32" s="405">
        <f>IF('入力表'!E$54="","",'入力表'!E$54)</f>
      </c>
      <c r="AC32" s="406"/>
      <c r="AD32" s="406"/>
      <c r="AE32" s="406"/>
      <c r="AF32" s="406"/>
      <c r="AG32" s="406"/>
      <c r="AH32" s="407"/>
      <c r="AI32" s="509">
        <f>IF('入力表'!E$55="","",'入力表'!E$55)</f>
      </c>
      <c r="AJ32" s="510"/>
      <c r="AK32" s="510"/>
      <c r="AL32" s="510"/>
      <c r="AM32" s="510"/>
      <c r="AN32" s="510"/>
      <c r="AO32" s="511"/>
      <c r="AP32" s="508"/>
      <c r="AQ32" s="364"/>
      <c r="AR32" s="364"/>
      <c r="AS32" s="364"/>
      <c r="AT32" s="364"/>
      <c r="AU32" s="364"/>
      <c r="AV32" s="364"/>
      <c r="AW32" s="387"/>
      <c r="AX32" s="5"/>
      <c r="AY32" s="415"/>
      <c r="AZ32" s="415"/>
      <c r="BA32" s="415"/>
      <c r="BB32" s="364"/>
      <c r="BC32" s="365"/>
    </row>
    <row r="33" spans="1:55" ht="6.75" customHeight="1">
      <c r="A33" s="42"/>
      <c r="B33" s="42"/>
      <c r="D33" s="460"/>
      <c r="E33" s="461"/>
      <c r="F33" s="461"/>
      <c r="G33" s="461"/>
      <c r="H33" s="463"/>
      <c r="I33" s="463"/>
      <c r="J33" s="463"/>
      <c r="K33" s="463"/>
      <c r="L33" s="463"/>
      <c r="M33" s="463"/>
      <c r="N33" s="463"/>
      <c r="O33" s="402"/>
      <c r="P33" s="403"/>
      <c r="Q33" s="403"/>
      <c r="R33" s="404"/>
      <c r="S33" s="403"/>
      <c r="T33" s="403"/>
      <c r="U33" s="408"/>
      <c r="V33" s="419"/>
      <c r="W33" s="417"/>
      <c r="X33" s="417"/>
      <c r="Y33" s="417"/>
      <c r="Z33" s="417"/>
      <c r="AA33" s="418"/>
      <c r="AB33" s="405"/>
      <c r="AC33" s="406"/>
      <c r="AD33" s="406"/>
      <c r="AE33" s="406"/>
      <c r="AF33" s="406"/>
      <c r="AG33" s="406"/>
      <c r="AH33" s="407"/>
      <c r="AI33" s="509"/>
      <c r="AJ33" s="510"/>
      <c r="AK33" s="510"/>
      <c r="AL33" s="510"/>
      <c r="AM33" s="510"/>
      <c r="AN33" s="510"/>
      <c r="AO33" s="511"/>
      <c r="AP33" s="508"/>
      <c r="AQ33" s="364"/>
      <c r="AR33" s="364"/>
      <c r="AS33" s="364"/>
      <c r="AT33" s="364"/>
      <c r="AU33" s="364"/>
      <c r="AV33" s="364"/>
      <c r="AW33" s="387"/>
      <c r="AX33" s="5"/>
      <c r="AY33" s="415"/>
      <c r="AZ33" s="415"/>
      <c r="BA33" s="415"/>
      <c r="BB33" s="364"/>
      <c r="BC33" s="365"/>
    </row>
    <row r="34" spans="1:55" ht="6.75" customHeight="1">
      <c r="A34" s="42"/>
      <c r="B34" s="42"/>
      <c r="D34" s="460"/>
      <c r="E34" s="461"/>
      <c r="F34" s="461"/>
      <c r="G34" s="461"/>
      <c r="H34" s="463"/>
      <c r="I34" s="463"/>
      <c r="J34" s="463"/>
      <c r="K34" s="463"/>
      <c r="L34" s="463"/>
      <c r="M34" s="463"/>
      <c r="N34" s="463"/>
      <c r="O34" s="402"/>
      <c r="P34" s="403"/>
      <c r="Q34" s="403"/>
      <c r="R34" s="404"/>
      <c r="S34" s="403"/>
      <c r="T34" s="403"/>
      <c r="U34" s="408"/>
      <c r="V34" s="419"/>
      <c r="W34" s="417"/>
      <c r="X34" s="417"/>
      <c r="Y34" s="417"/>
      <c r="Z34" s="417"/>
      <c r="AA34" s="418"/>
      <c r="AB34" s="405"/>
      <c r="AC34" s="406"/>
      <c r="AD34" s="406"/>
      <c r="AE34" s="406"/>
      <c r="AF34" s="406"/>
      <c r="AG34" s="406"/>
      <c r="AH34" s="407"/>
      <c r="AI34" s="509"/>
      <c r="AJ34" s="510"/>
      <c r="AK34" s="510"/>
      <c r="AL34" s="510"/>
      <c r="AM34" s="510"/>
      <c r="AN34" s="510"/>
      <c r="AO34" s="511"/>
      <c r="AP34" s="352">
        <f>IF('入力表'!P36=4,'入力表'!R40,0)</f>
        <v>0</v>
      </c>
      <c r="AQ34" s="353"/>
      <c r="AR34" s="353"/>
      <c r="AS34" s="353"/>
      <c r="AT34" s="353"/>
      <c r="AU34" s="353"/>
      <c r="AV34" s="353"/>
      <c r="AW34" s="354"/>
      <c r="AX34" s="5"/>
      <c r="AY34" s="415"/>
      <c r="AZ34" s="415"/>
      <c r="BA34" s="415"/>
      <c r="BB34" s="364"/>
      <c r="BC34" s="365"/>
    </row>
    <row r="35" spans="1:55" ht="6.75" customHeight="1">
      <c r="A35" s="42"/>
      <c r="B35" s="42"/>
      <c r="D35" s="460"/>
      <c r="E35" s="461"/>
      <c r="F35" s="461"/>
      <c r="G35" s="461"/>
      <c r="H35" s="463"/>
      <c r="I35" s="463"/>
      <c r="J35" s="463"/>
      <c r="K35" s="463"/>
      <c r="L35" s="463"/>
      <c r="M35" s="463"/>
      <c r="N35" s="463"/>
      <c r="O35" s="402"/>
      <c r="P35" s="403"/>
      <c r="Q35" s="403"/>
      <c r="R35" s="404"/>
      <c r="S35" s="403"/>
      <c r="T35" s="403"/>
      <c r="U35" s="408"/>
      <c r="V35" s="419"/>
      <c r="W35" s="417"/>
      <c r="X35" s="417"/>
      <c r="Y35" s="417"/>
      <c r="Z35" s="417"/>
      <c r="AA35" s="418"/>
      <c r="AB35" s="405"/>
      <c r="AC35" s="406"/>
      <c r="AD35" s="406"/>
      <c r="AE35" s="406"/>
      <c r="AF35" s="406"/>
      <c r="AG35" s="406"/>
      <c r="AH35" s="407"/>
      <c r="AI35" s="509"/>
      <c r="AJ35" s="510"/>
      <c r="AK35" s="510"/>
      <c r="AL35" s="510"/>
      <c r="AM35" s="510"/>
      <c r="AN35" s="510"/>
      <c r="AO35" s="511"/>
      <c r="AP35" s="352"/>
      <c r="AQ35" s="353"/>
      <c r="AR35" s="353"/>
      <c r="AS35" s="353"/>
      <c r="AT35" s="353"/>
      <c r="AU35" s="353"/>
      <c r="AV35" s="353"/>
      <c r="AW35" s="354"/>
      <c r="AX35" s="5"/>
      <c r="AY35" s="415"/>
      <c r="AZ35" s="415"/>
      <c r="BA35" s="415"/>
      <c r="BB35" s="364"/>
      <c r="BC35" s="365"/>
    </row>
    <row r="36" spans="1:55" ht="6.75" customHeight="1">
      <c r="A36" s="42"/>
      <c r="B36" s="42"/>
      <c r="D36" s="458" t="s">
        <v>89</v>
      </c>
      <c r="E36" s="459"/>
      <c r="F36" s="459"/>
      <c r="G36" s="459"/>
      <c r="H36" s="462">
        <f>IF('入力表'!D31="","",'入力表'!D31)</f>
      </c>
      <c r="I36" s="462"/>
      <c r="J36" s="462"/>
      <c r="K36" s="462"/>
      <c r="L36" s="462"/>
      <c r="M36" s="462"/>
      <c r="N36" s="462"/>
      <c r="O36" s="196"/>
      <c r="P36" s="197"/>
      <c r="Q36" s="197"/>
      <c r="R36" s="197"/>
      <c r="S36" s="197"/>
      <c r="T36" s="197"/>
      <c r="U36" s="198"/>
      <c r="V36" s="426"/>
      <c r="W36" s="427"/>
      <c r="X36" s="427"/>
      <c r="Y36" s="427"/>
      <c r="Z36" s="427"/>
      <c r="AA36" s="428"/>
      <c r="AB36" s="426"/>
      <c r="AC36" s="427"/>
      <c r="AD36" s="427"/>
      <c r="AE36" s="427"/>
      <c r="AF36" s="427"/>
      <c r="AG36" s="427"/>
      <c r="AH36" s="428"/>
      <c r="AI36" s="439"/>
      <c r="AJ36" s="440"/>
      <c r="AK36" s="440"/>
      <c r="AL36" s="440"/>
      <c r="AM36" s="440"/>
      <c r="AN36" s="440"/>
      <c r="AO36" s="441"/>
      <c r="AP36" s="352"/>
      <c r="AQ36" s="353"/>
      <c r="AR36" s="353"/>
      <c r="AS36" s="353"/>
      <c r="AT36" s="353"/>
      <c r="AU36" s="353"/>
      <c r="AV36" s="353"/>
      <c r="AW36" s="354"/>
      <c r="AX36" s="5"/>
      <c r="AY36" s="415"/>
      <c r="AZ36" s="415"/>
      <c r="BA36" s="415"/>
      <c r="BB36" s="364"/>
      <c r="BC36" s="365"/>
    </row>
    <row r="37" spans="1:55" ht="6.75" customHeight="1">
      <c r="A37" s="42"/>
      <c r="B37" s="42"/>
      <c r="D37" s="460"/>
      <c r="E37" s="461"/>
      <c r="F37" s="461"/>
      <c r="G37" s="461"/>
      <c r="H37" s="463"/>
      <c r="I37" s="463"/>
      <c r="J37" s="463"/>
      <c r="K37" s="463"/>
      <c r="L37" s="463"/>
      <c r="M37" s="463"/>
      <c r="N37" s="463"/>
      <c r="O37" s="574"/>
      <c r="P37" s="386"/>
      <c r="Q37" s="420"/>
      <c r="R37" s="420"/>
      <c r="S37" s="364"/>
      <c r="T37" s="422"/>
      <c r="U37" s="423"/>
      <c r="V37" s="426"/>
      <c r="W37" s="427"/>
      <c r="X37" s="427"/>
      <c r="Y37" s="427"/>
      <c r="Z37" s="427"/>
      <c r="AA37" s="428"/>
      <c r="AB37" s="426"/>
      <c r="AC37" s="427"/>
      <c r="AD37" s="427"/>
      <c r="AE37" s="427"/>
      <c r="AF37" s="427"/>
      <c r="AG37" s="427"/>
      <c r="AH37" s="428"/>
      <c r="AI37" s="439"/>
      <c r="AJ37" s="440"/>
      <c r="AK37" s="440"/>
      <c r="AL37" s="440"/>
      <c r="AM37" s="440"/>
      <c r="AN37" s="440"/>
      <c r="AO37" s="441"/>
      <c r="AP37" s="432"/>
      <c r="AQ37" s="376"/>
      <c r="AR37" s="376"/>
      <c r="AS37" s="376"/>
      <c r="AT37" s="376"/>
      <c r="AU37" s="376"/>
      <c r="AV37" s="378"/>
      <c r="AW37" s="379"/>
      <c r="AX37" s="5"/>
      <c r="AY37" s="415"/>
      <c r="AZ37" s="415"/>
      <c r="BA37" s="415"/>
      <c r="BB37" s="364"/>
      <c r="BC37" s="365"/>
    </row>
    <row r="38" spans="1:55" ht="6.75" customHeight="1">
      <c r="A38" s="42"/>
      <c r="B38" s="42"/>
      <c r="D38" s="460"/>
      <c r="E38" s="461"/>
      <c r="F38" s="461"/>
      <c r="G38" s="461"/>
      <c r="H38" s="463"/>
      <c r="I38" s="463"/>
      <c r="J38" s="463"/>
      <c r="K38" s="463"/>
      <c r="L38" s="463"/>
      <c r="M38" s="463"/>
      <c r="N38" s="463"/>
      <c r="O38" s="466"/>
      <c r="P38" s="386"/>
      <c r="Q38" s="420"/>
      <c r="R38" s="420"/>
      <c r="S38" s="364"/>
      <c r="T38" s="422"/>
      <c r="U38" s="423"/>
      <c r="V38" s="426"/>
      <c r="W38" s="427"/>
      <c r="X38" s="427"/>
      <c r="Y38" s="427"/>
      <c r="Z38" s="427"/>
      <c r="AA38" s="428"/>
      <c r="AB38" s="426"/>
      <c r="AC38" s="427"/>
      <c r="AD38" s="427"/>
      <c r="AE38" s="427"/>
      <c r="AF38" s="427"/>
      <c r="AG38" s="427"/>
      <c r="AH38" s="428"/>
      <c r="AI38" s="439"/>
      <c r="AJ38" s="440"/>
      <c r="AK38" s="440"/>
      <c r="AL38" s="440"/>
      <c r="AM38" s="440"/>
      <c r="AN38" s="440"/>
      <c r="AO38" s="441"/>
      <c r="AP38" s="432"/>
      <c r="AQ38" s="376"/>
      <c r="AR38" s="376"/>
      <c r="AS38" s="376"/>
      <c r="AT38" s="376"/>
      <c r="AU38" s="376"/>
      <c r="AV38" s="378"/>
      <c r="AW38" s="379"/>
      <c r="AX38" s="5"/>
      <c r="AY38" s="415"/>
      <c r="AZ38" s="415"/>
      <c r="BA38" s="415"/>
      <c r="BB38" s="364"/>
      <c r="BC38" s="365"/>
    </row>
    <row r="39" spans="1:55" ht="6.75" customHeight="1">
      <c r="A39" s="42"/>
      <c r="B39" s="42"/>
      <c r="D39" s="563"/>
      <c r="E39" s="564"/>
      <c r="F39" s="564"/>
      <c r="G39" s="564"/>
      <c r="H39" s="565"/>
      <c r="I39" s="565"/>
      <c r="J39" s="565"/>
      <c r="K39" s="565"/>
      <c r="L39" s="565"/>
      <c r="M39" s="565"/>
      <c r="N39" s="565"/>
      <c r="O39" s="575"/>
      <c r="P39" s="576"/>
      <c r="Q39" s="421"/>
      <c r="R39" s="421"/>
      <c r="S39" s="366"/>
      <c r="T39" s="424"/>
      <c r="U39" s="425"/>
      <c r="V39" s="429"/>
      <c r="W39" s="430"/>
      <c r="X39" s="430"/>
      <c r="Y39" s="430"/>
      <c r="Z39" s="430"/>
      <c r="AA39" s="431"/>
      <c r="AB39" s="429"/>
      <c r="AC39" s="430"/>
      <c r="AD39" s="430"/>
      <c r="AE39" s="430"/>
      <c r="AF39" s="430"/>
      <c r="AG39" s="430"/>
      <c r="AH39" s="431"/>
      <c r="AI39" s="442"/>
      <c r="AJ39" s="443"/>
      <c r="AK39" s="443"/>
      <c r="AL39" s="443"/>
      <c r="AM39" s="443"/>
      <c r="AN39" s="443"/>
      <c r="AO39" s="444"/>
      <c r="AP39" s="433"/>
      <c r="AQ39" s="377"/>
      <c r="AR39" s="377"/>
      <c r="AS39" s="377"/>
      <c r="AT39" s="377"/>
      <c r="AU39" s="377"/>
      <c r="AV39" s="380"/>
      <c r="AW39" s="381"/>
      <c r="AX39" s="31"/>
      <c r="AY39" s="416"/>
      <c r="AZ39" s="416"/>
      <c r="BA39" s="416"/>
      <c r="BB39" s="366"/>
      <c r="BC39" s="367"/>
    </row>
    <row r="40" spans="1:55" ht="7.5" customHeight="1">
      <c r="A40" s="1"/>
      <c r="B40" s="1"/>
      <c r="D40" s="199"/>
      <c r="E40" s="199"/>
      <c r="F40" s="199"/>
      <c r="G40" s="199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4:55" ht="24.75" customHeight="1">
      <c r="D41" s="570" t="s">
        <v>127</v>
      </c>
      <c r="E41" s="521"/>
      <c r="F41" s="521"/>
      <c r="G41" s="521"/>
      <c r="H41" s="521"/>
      <c r="I41" s="521"/>
      <c r="J41" s="521"/>
      <c r="K41" s="522"/>
      <c r="L41" s="409" t="s">
        <v>130</v>
      </c>
      <c r="M41" s="410"/>
      <c r="N41" s="410"/>
      <c r="O41" s="410"/>
      <c r="P41" s="410"/>
      <c r="Q41" s="410"/>
      <c r="R41" s="566"/>
      <c r="S41" s="435">
        <f>IF('入力表'!C58="","",'入力表'!C58)</f>
      </c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6"/>
    </row>
    <row r="42" spans="4:55" ht="24.75" customHeight="1">
      <c r="D42" s="571"/>
      <c r="E42" s="572"/>
      <c r="F42" s="572"/>
      <c r="G42" s="572"/>
      <c r="H42" s="572"/>
      <c r="I42" s="572"/>
      <c r="J42" s="572"/>
      <c r="K42" s="573"/>
      <c r="L42" s="567" t="s">
        <v>129</v>
      </c>
      <c r="M42" s="568"/>
      <c r="N42" s="568"/>
      <c r="O42" s="568"/>
      <c r="P42" s="568"/>
      <c r="Q42" s="568"/>
      <c r="R42" s="569"/>
      <c r="S42" s="437">
        <f>IF('入力表'!C59="","",'入力表'!C59)</f>
      </c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8"/>
    </row>
    <row r="43" spans="4:55" ht="6" customHeight="1">
      <c r="D43" s="32"/>
      <c r="E43" s="33"/>
      <c r="F43" s="33"/>
      <c r="G43" s="33"/>
      <c r="H43" s="33"/>
      <c r="I43" s="33"/>
      <c r="J43" s="33"/>
      <c r="K43" s="33"/>
      <c r="L43" s="13"/>
      <c r="M43" s="13"/>
      <c r="N43" s="13"/>
      <c r="O43" s="13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34"/>
    </row>
    <row r="44" spans="4:55" ht="18" customHeight="1">
      <c r="D44" s="35"/>
      <c r="E44" s="1"/>
      <c r="F44" s="1"/>
      <c r="G44" s="1"/>
      <c r="H44" s="562" t="s">
        <v>43</v>
      </c>
      <c r="I44" s="562"/>
      <c r="J44" s="562"/>
      <c r="K44" s="562"/>
      <c r="L44" s="562"/>
      <c r="M44" s="562"/>
      <c r="N44" s="562"/>
      <c r="O44" s="562"/>
      <c r="R44" s="1"/>
      <c r="S44" s="434">
        <f>IF('入力表'!C15="","",'入力表'!C15)</f>
      </c>
      <c r="T44" s="434"/>
      <c r="U44" s="434"/>
      <c r="V44" s="434"/>
      <c r="W44" s="434"/>
      <c r="X44" s="434"/>
      <c r="Y44" s="434"/>
      <c r="Z44" s="434"/>
      <c r="AA44" s="434"/>
      <c r="AB44" s="434"/>
      <c r="AC44" s="61"/>
      <c r="AD44" s="6"/>
      <c r="AE44" s="6"/>
      <c r="AF44" s="6"/>
      <c r="AG44" s="6"/>
      <c r="AH44" s="1"/>
      <c r="AI44" s="1"/>
      <c r="AJ44" s="1"/>
      <c r="AK44" s="1"/>
      <c r="AL44" s="1"/>
      <c r="AM44" s="27" t="s">
        <v>47</v>
      </c>
      <c r="AN44" s="27"/>
      <c r="AO44" s="27"/>
      <c r="AP44" s="27"/>
      <c r="AQ44" s="27"/>
      <c r="AR44" s="388">
        <f>IF('入力表'!C61="","",'入力表'!C61)</f>
      </c>
      <c r="AS44" s="388"/>
      <c r="AT44" s="388"/>
      <c r="AU44" s="388"/>
      <c r="AV44" s="200"/>
      <c r="AW44" s="200"/>
      <c r="AX44" s="200"/>
      <c r="AY44" s="200"/>
      <c r="AZ44" s="200"/>
      <c r="BA44" s="200"/>
      <c r="BB44" s="200"/>
      <c r="BC44" s="201"/>
    </row>
    <row r="45" spans="4:55" ht="21.75" customHeight="1">
      <c r="D45" s="35"/>
      <c r="E45" s="1"/>
      <c r="F45" s="1"/>
      <c r="G45" s="1"/>
      <c r="H45" s="562" t="s">
        <v>44</v>
      </c>
      <c r="I45" s="562"/>
      <c r="J45" s="562"/>
      <c r="K45" s="562"/>
      <c r="L45" s="562"/>
      <c r="M45" s="562"/>
      <c r="N45" s="562"/>
      <c r="O45" s="562"/>
      <c r="Q45" s="241">
        <f>IF('入力表'!C64="","",'入力表'!C64)</f>
      </c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BC45" s="195"/>
    </row>
    <row r="46" spans="4:55" ht="21.75" customHeight="1">
      <c r="D46" s="35"/>
      <c r="E46" s="1"/>
      <c r="F46" s="1"/>
      <c r="G46" s="1"/>
      <c r="H46" s="562" t="s">
        <v>45</v>
      </c>
      <c r="I46" s="562"/>
      <c r="J46" s="562"/>
      <c r="K46" s="562"/>
      <c r="L46" s="562"/>
      <c r="M46" s="562"/>
      <c r="N46" s="562"/>
      <c r="O46" s="562"/>
      <c r="Q46" s="241">
        <f>IF('入力表'!C65="","",'入力表'!C65)</f>
      </c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BC46" s="195"/>
    </row>
    <row r="47" spans="4:55" ht="21.75" customHeight="1">
      <c r="D47" s="35"/>
      <c r="E47" s="1"/>
      <c r="F47" s="1"/>
      <c r="G47" s="1"/>
      <c r="H47" s="562" t="s">
        <v>46</v>
      </c>
      <c r="I47" s="562"/>
      <c r="J47" s="562"/>
      <c r="K47" s="562"/>
      <c r="L47" s="562"/>
      <c r="M47" s="562"/>
      <c r="N47" s="562"/>
      <c r="O47" s="562"/>
      <c r="Q47" s="241">
        <f>IF('入力表'!C66="","",'入力表'!C66)</f>
      </c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O47" s="580" t="s">
        <v>90</v>
      </c>
      <c r="AP47" s="580"/>
      <c r="AQ47" s="447">
        <f>IF('入力表'!P66="","",'入力表'!P66)</f>
      </c>
      <c r="AR47" s="447"/>
      <c r="AS47" s="447"/>
      <c r="AT47" s="63" t="s">
        <v>93</v>
      </c>
      <c r="AU47" s="447">
        <f>IF('入力表'!S66="","",'入力表'!S66)</f>
      </c>
      <c r="AV47" s="447"/>
      <c r="AW47" s="447"/>
      <c r="AX47" s="447"/>
      <c r="AY47" s="64" t="s">
        <v>94</v>
      </c>
      <c r="AZ47" s="447">
        <f>IF('入力表'!U66="","",'入力表'!U66)</f>
      </c>
      <c r="BA47" s="447"/>
      <c r="BB47" s="447"/>
      <c r="BC47" s="36" t="s">
        <v>93</v>
      </c>
    </row>
    <row r="48" spans="4:55" ht="6.75" customHeight="1">
      <c r="D48" s="202"/>
      <c r="E48" s="203"/>
      <c r="F48" s="203"/>
      <c r="G48" s="203"/>
      <c r="H48" s="204"/>
      <c r="I48" s="204"/>
      <c r="J48" s="204"/>
      <c r="K48" s="204"/>
      <c r="L48" s="204"/>
      <c r="M48" s="204"/>
      <c r="N48" s="204"/>
      <c r="O48" s="204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5"/>
    </row>
    <row r="49" spans="4:55" ht="18" customHeight="1">
      <c r="D49" s="571" t="s">
        <v>0</v>
      </c>
      <c r="E49" s="572"/>
      <c r="F49" s="572"/>
      <c r="G49" s="572"/>
      <c r="H49" s="572"/>
      <c r="I49" s="572"/>
      <c r="J49" s="572"/>
      <c r="K49" s="573"/>
      <c r="L49" s="581" t="s">
        <v>126</v>
      </c>
      <c r="M49" s="468"/>
      <c r="N49" s="468"/>
      <c r="O49" s="468"/>
      <c r="P49" s="468"/>
      <c r="Q49" s="468"/>
      <c r="R49" s="468"/>
      <c r="S49" s="445">
        <f>IF('入力表'!C69="","",'入力表'!C69)</f>
      </c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I49" s="5" t="s">
        <v>1</v>
      </c>
      <c r="AL49" s="5"/>
      <c r="AM49" s="5"/>
      <c r="AN49" s="5"/>
      <c r="AO49" s="362">
        <f>IF('入力表'!C70="","",'入力表'!C70)</f>
      </c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4"/>
      <c r="BC49" s="37"/>
    </row>
    <row r="50" spans="4:55" ht="18" customHeight="1">
      <c r="D50" s="582"/>
      <c r="E50" s="583"/>
      <c r="F50" s="583"/>
      <c r="G50" s="583"/>
      <c r="H50" s="583"/>
      <c r="I50" s="583"/>
      <c r="J50" s="583"/>
      <c r="K50" s="584"/>
      <c r="L50" s="206"/>
      <c r="M50" s="206"/>
      <c r="N50" s="206"/>
      <c r="O50" s="206"/>
      <c r="P50" s="206"/>
      <c r="Q50" s="206"/>
      <c r="R50" s="20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206"/>
      <c r="AI50" s="206"/>
      <c r="AJ50" s="206"/>
      <c r="AK50" s="206"/>
      <c r="AL50" s="206"/>
      <c r="AM50" s="206"/>
      <c r="AN50" s="206"/>
      <c r="AO50" s="448" t="s">
        <v>90</v>
      </c>
      <c r="AP50" s="448"/>
      <c r="AQ50" s="447">
        <f>IF('入力表'!P70="","",'入力表'!P70)</f>
      </c>
      <c r="AR50" s="447"/>
      <c r="AS50" s="447"/>
      <c r="AT50" s="63" t="s">
        <v>91</v>
      </c>
      <c r="AU50" s="447">
        <f>IF('入力表'!S70="","",'入力表'!S70)</f>
      </c>
      <c r="AV50" s="447"/>
      <c r="AW50" s="447"/>
      <c r="AX50" s="447"/>
      <c r="AY50" s="64" t="s">
        <v>92</v>
      </c>
      <c r="AZ50" s="447">
        <f>IF('入力表'!U70="","",'入力表'!U70)</f>
      </c>
      <c r="BA50" s="447"/>
      <c r="BB50" s="447"/>
      <c r="BC50" s="38" t="s">
        <v>91</v>
      </c>
    </row>
    <row r="51" spans="4:55" ht="15.75" customHeight="1">
      <c r="D51" s="207"/>
      <c r="E51" s="192" t="s">
        <v>14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208"/>
      <c r="AR51" s="209"/>
      <c r="AS51" s="579"/>
      <c r="AT51" s="579"/>
      <c r="AU51" s="579"/>
      <c r="AV51" s="579"/>
      <c r="AW51" s="579"/>
      <c r="AX51" s="579"/>
      <c r="AY51" s="579"/>
      <c r="AZ51" s="579"/>
      <c r="BA51" s="579"/>
      <c r="BB51" s="209"/>
      <c r="BC51" s="193"/>
    </row>
    <row r="52" spans="4:55" ht="15.75" customHeight="1">
      <c r="D52" s="194"/>
      <c r="E52" s="577">
        <f>IF('入力表'!C72="","",'入力表'!C72)</f>
      </c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R52" s="562"/>
      <c r="AS52" s="562"/>
      <c r="AT52" s="562"/>
      <c r="AU52" s="562"/>
      <c r="AV52" s="562"/>
      <c r="AX52" s="403"/>
      <c r="AY52" s="403"/>
      <c r="AZ52" s="403"/>
      <c r="BA52" s="403"/>
      <c r="BB52" s="403"/>
      <c r="BC52" s="578"/>
    </row>
    <row r="53" spans="4:55" ht="15.75" customHeight="1">
      <c r="D53" s="194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BC53" s="195"/>
    </row>
    <row r="54" spans="4:55" ht="35.25" customHeight="1">
      <c r="D54" s="194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7"/>
      <c r="AA54" s="577"/>
      <c r="AB54" s="577"/>
      <c r="AC54" s="577"/>
      <c r="AD54" s="577"/>
      <c r="AE54" s="577"/>
      <c r="AF54" s="577"/>
      <c r="AG54" s="577"/>
      <c r="AH54" s="577"/>
      <c r="AI54" s="577"/>
      <c r="AJ54" s="577"/>
      <c r="AK54" s="577"/>
      <c r="AL54" s="577"/>
      <c r="AM54" s="577"/>
      <c r="AN54" s="577"/>
      <c r="AO54" s="577"/>
      <c r="BC54" s="195"/>
    </row>
    <row r="55" spans="4:55" ht="10.5" customHeight="1">
      <c r="D55" s="137"/>
      <c r="F55" s="149" t="s">
        <v>124</v>
      </c>
      <c r="G55" s="5"/>
      <c r="H55" s="5"/>
      <c r="I55" s="5"/>
      <c r="J55" s="5"/>
      <c r="K55" s="150"/>
      <c r="L55" s="385" t="s">
        <v>125</v>
      </c>
      <c r="M55" s="386"/>
      <c r="N55" s="386"/>
      <c r="O55" s="5"/>
      <c r="P55" s="150"/>
      <c r="Q55" s="151" t="s">
        <v>131</v>
      </c>
      <c r="R55" s="5"/>
      <c r="S55" s="5"/>
      <c r="U55" s="139"/>
      <c r="V55" s="139"/>
      <c r="W55" s="139"/>
      <c r="BC55" s="195"/>
    </row>
    <row r="56" spans="4:55" ht="12" customHeight="1">
      <c r="D56" s="138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10"/>
    </row>
    <row r="57" ht="21" customHeight="1"/>
    <row r="58" ht="21" customHeight="1"/>
  </sheetData>
  <sheetProtection/>
  <mergeCells count="136">
    <mergeCell ref="E52:AO54"/>
    <mergeCell ref="AX52:BC52"/>
    <mergeCell ref="AR52:AV52"/>
    <mergeCell ref="AS51:BA51"/>
    <mergeCell ref="Q45:AL45"/>
    <mergeCell ref="Q46:AL46"/>
    <mergeCell ref="AO47:AP47"/>
    <mergeCell ref="H47:O47"/>
    <mergeCell ref="L49:R49"/>
    <mergeCell ref="D49:K50"/>
    <mergeCell ref="J24:AV25"/>
    <mergeCell ref="H44:O44"/>
    <mergeCell ref="D36:G39"/>
    <mergeCell ref="H36:N39"/>
    <mergeCell ref="H45:O45"/>
    <mergeCell ref="H46:O46"/>
    <mergeCell ref="L41:R41"/>
    <mergeCell ref="L42:R42"/>
    <mergeCell ref="D41:K42"/>
    <mergeCell ref="O37:P39"/>
    <mergeCell ref="S19:X20"/>
    <mergeCell ref="D14:K15"/>
    <mergeCell ref="D16:K16"/>
    <mergeCell ref="G21:L22"/>
    <mergeCell ref="D17:K17"/>
    <mergeCell ref="D27:G27"/>
    <mergeCell ref="H27:N27"/>
    <mergeCell ref="D19:F22"/>
    <mergeCell ref="G19:L20"/>
    <mergeCell ref="D24:I25"/>
    <mergeCell ref="AP6:AS7"/>
    <mergeCell ref="AP31:AP33"/>
    <mergeCell ref="AI32:AO35"/>
    <mergeCell ref="P11:BC11"/>
    <mergeCell ref="P12:BC12"/>
    <mergeCell ref="AN14:AS15"/>
    <mergeCell ref="BC14:BC15"/>
    <mergeCell ref="N14:X15"/>
    <mergeCell ref="AD14:AJ15"/>
    <mergeCell ref="AE19:AK20"/>
    <mergeCell ref="AT6:BC7"/>
    <mergeCell ref="E9:L9"/>
    <mergeCell ref="P9:BC9"/>
    <mergeCell ref="AJ1:AO2"/>
    <mergeCell ref="AP1:AX2"/>
    <mergeCell ref="AY1:AZ2"/>
    <mergeCell ref="X4:AT4"/>
    <mergeCell ref="AJ6:AO7"/>
    <mergeCell ref="H5:J6"/>
    <mergeCell ref="K5:V6"/>
    <mergeCell ref="AM19:AQ19"/>
    <mergeCell ref="BA1:BB2"/>
    <mergeCell ref="E11:L11"/>
    <mergeCell ref="P10:BC10"/>
    <mergeCell ref="E12:L12"/>
    <mergeCell ref="H2:J3"/>
    <mergeCell ref="K2:V3"/>
    <mergeCell ref="H4:J4"/>
    <mergeCell ref="K4:V4"/>
    <mergeCell ref="E10:L10"/>
    <mergeCell ref="M21:R22"/>
    <mergeCell ref="D32:G35"/>
    <mergeCell ref="H32:N35"/>
    <mergeCell ref="AL14:AM15"/>
    <mergeCell ref="AY21:BC22"/>
    <mergeCell ref="AY19:BC20"/>
    <mergeCell ref="AR16:AS17"/>
    <mergeCell ref="AU16:BB17"/>
    <mergeCell ref="M16:AM17"/>
    <mergeCell ref="M19:R20"/>
    <mergeCell ref="V28:AA29"/>
    <mergeCell ref="D28:G31"/>
    <mergeCell ref="H28:N31"/>
    <mergeCell ref="O28:P30"/>
    <mergeCell ref="Q28:R30"/>
    <mergeCell ref="T28:U30"/>
    <mergeCell ref="AQ47:AS47"/>
    <mergeCell ref="Y19:AD20"/>
    <mergeCell ref="AB28:AH29"/>
    <mergeCell ref="O27:U27"/>
    <mergeCell ref="V27:AA27"/>
    <mergeCell ref="AI30:AO31"/>
    <mergeCell ref="V30:AA31"/>
    <mergeCell ref="AB30:AH31"/>
    <mergeCell ref="AE21:AK22"/>
    <mergeCell ref="AB27:AH27"/>
    <mergeCell ref="S42:BC42"/>
    <mergeCell ref="AI36:AO39"/>
    <mergeCell ref="S49:AG50"/>
    <mergeCell ref="AO49:BA49"/>
    <mergeCell ref="AQ50:AS50"/>
    <mergeCell ref="AZ50:BB50"/>
    <mergeCell ref="AZ47:BB47"/>
    <mergeCell ref="AU50:AX50"/>
    <mergeCell ref="AO50:AP50"/>
    <mergeCell ref="AU47:AX47"/>
    <mergeCell ref="Q47:AL47"/>
    <mergeCell ref="Q37:R39"/>
    <mergeCell ref="S37:S39"/>
    <mergeCell ref="T37:U39"/>
    <mergeCell ref="AB36:AH39"/>
    <mergeCell ref="AP37:AP39"/>
    <mergeCell ref="S44:AB44"/>
    <mergeCell ref="V36:AA39"/>
    <mergeCell ref="S41:BC41"/>
    <mergeCell ref="AT37:AU39"/>
    <mergeCell ref="AR20:AX20"/>
    <mergeCell ref="S28:S30"/>
    <mergeCell ref="O32:Q35"/>
    <mergeCell ref="R32:R35"/>
    <mergeCell ref="AB32:AH35"/>
    <mergeCell ref="S32:U35"/>
    <mergeCell ref="AX27:BC27"/>
    <mergeCell ref="AM21:AQ22"/>
    <mergeCell ref="AY28:BA39"/>
    <mergeCell ref="V32:AA35"/>
    <mergeCell ref="L55:N55"/>
    <mergeCell ref="AQ31:AW33"/>
    <mergeCell ref="AR44:AU44"/>
    <mergeCell ref="AR19:AX19"/>
    <mergeCell ref="AQ28:AW30"/>
    <mergeCell ref="S21:X22"/>
    <mergeCell ref="Y21:AD22"/>
    <mergeCell ref="AP27:AW27"/>
    <mergeCell ref="AM20:AQ20"/>
    <mergeCell ref="AR21:AX22"/>
    <mergeCell ref="AT14:BB15"/>
    <mergeCell ref="AP34:AW36"/>
    <mergeCell ref="AY23:BC24"/>
    <mergeCell ref="AI27:AO27"/>
    <mergeCell ref="BB28:BC39"/>
    <mergeCell ref="AI28:AO29"/>
    <mergeCell ref="AP28:AP30"/>
    <mergeCell ref="AQ37:AS39"/>
    <mergeCell ref="AV37:AW39"/>
    <mergeCell ref="AY25:BC25"/>
  </mergeCells>
  <printOptions/>
  <pageMargins left="0.7874015748031497" right="0.3937007874015748" top="0.7874015748031497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5"/>
  <sheetViews>
    <sheetView tabSelected="1" view="pageBreakPreview" zoomScale="112" zoomScaleSheetLayoutView="112" zoomScalePageLayoutView="0" workbookViewId="0" topLeftCell="A1">
      <selection activeCell="B2" sqref="B2"/>
    </sheetView>
  </sheetViews>
  <sheetFormatPr defaultColWidth="8.796875" defaultRowHeight="24.75" customHeight="1"/>
  <cols>
    <col min="1" max="1" width="2" style="188" customWidth="1"/>
    <col min="2" max="2" width="1.8984375" style="188" customWidth="1"/>
    <col min="3" max="3" width="4.09765625" style="188" customWidth="1"/>
    <col min="4" max="4" width="4.3984375" style="188" customWidth="1"/>
    <col min="5" max="5" width="4.5" style="188" customWidth="1"/>
    <col min="6" max="6" width="2.69921875" style="188" customWidth="1"/>
    <col min="7" max="7" width="8.69921875" style="188" customWidth="1"/>
    <col min="8" max="8" width="3.09765625" style="188" customWidth="1"/>
    <col min="9" max="9" width="12.5" style="188" customWidth="1"/>
    <col min="10" max="11" width="1.59765625" style="188" customWidth="1"/>
    <col min="12" max="12" width="6" style="188" customWidth="1"/>
    <col min="13" max="13" width="1.59765625" style="188" customWidth="1"/>
    <col min="14" max="14" width="4.3984375" style="188" customWidth="1"/>
    <col min="15" max="15" width="2.59765625" style="188" customWidth="1"/>
    <col min="16" max="16" width="6.19921875" style="188" customWidth="1"/>
    <col min="17" max="17" width="7.69921875" style="188" customWidth="1"/>
    <col min="18" max="18" width="5.09765625" style="188" customWidth="1"/>
    <col min="19" max="19" width="3.19921875" style="188" customWidth="1"/>
    <col min="20" max="20" width="8.8984375" style="188" customWidth="1"/>
    <col min="21" max="21" width="5.59765625" style="182" customWidth="1"/>
    <col min="22" max="23" width="9" style="182" customWidth="1"/>
    <col min="24" max="16384" width="9" style="188" customWidth="1"/>
  </cols>
  <sheetData>
    <row r="1" spans="1:19" ht="45" customHeight="1">
      <c r="A1" s="211"/>
      <c r="B1" s="208"/>
      <c r="C1" s="208"/>
      <c r="D1" s="208"/>
      <c r="E1" s="208"/>
      <c r="F1" s="596" t="s">
        <v>7</v>
      </c>
      <c r="G1" s="596"/>
      <c r="H1" s="596"/>
      <c r="I1" s="596"/>
      <c r="J1" s="596"/>
      <c r="K1" s="596"/>
      <c r="L1" s="596"/>
      <c r="M1" s="596"/>
      <c r="N1" s="596"/>
      <c r="O1" s="596"/>
      <c r="P1" s="208"/>
      <c r="Q1" s="208"/>
      <c r="R1" s="208"/>
      <c r="S1" s="193"/>
    </row>
    <row r="2" spans="1:19" ht="36" customHeight="1">
      <c r="A2" s="207"/>
      <c r="B2" s="50" t="s">
        <v>150</v>
      </c>
      <c r="C2" s="192"/>
      <c r="D2" s="192"/>
      <c r="E2" s="192"/>
      <c r="F2" s="192"/>
      <c r="G2" s="192"/>
      <c r="H2" s="192"/>
      <c r="I2" s="192"/>
      <c r="J2" s="212"/>
      <c r="K2" s="51"/>
      <c r="L2" s="51"/>
      <c r="M2" s="52"/>
      <c r="N2" s="55" t="s">
        <v>48</v>
      </c>
      <c r="O2" s="591">
        <f>IF(Y30=0,0,LOOKUP(Y30,W31:W33,Z31:Z33))*G32</f>
        <v>0</v>
      </c>
      <c r="P2" s="591"/>
      <c r="Q2" s="591"/>
      <c r="R2" s="591"/>
      <c r="S2" s="54"/>
    </row>
    <row r="3" spans="1:23" ht="24.75" customHeight="1">
      <c r="A3" s="194"/>
      <c r="S3" s="195"/>
      <c r="U3" s="597"/>
      <c r="V3" s="597"/>
      <c r="W3" s="597"/>
    </row>
    <row r="4" spans="1:23" ht="24.75" customHeight="1">
      <c r="A4" s="194"/>
      <c r="S4" s="195"/>
      <c r="W4" s="187"/>
    </row>
    <row r="5" spans="1:19" ht="24.75" customHeight="1">
      <c r="A5" s="194"/>
      <c r="S5" s="195"/>
    </row>
    <row r="6" spans="1:19" ht="24.75" customHeight="1">
      <c r="A6" s="194"/>
      <c r="S6" s="195"/>
    </row>
    <row r="7" spans="1:19" ht="24.75" customHeight="1">
      <c r="A7" s="194"/>
      <c r="S7" s="195"/>
    </row>
    <row r="8" spans="1:19" ht="24.75" customHeight="1">
      <c r="A8" s="194"/>
      <c r="S8" s="195"/>
    </row>
    <row r="9" spans="1:19" ht="24.75" customHeight="1">
      <c r="A9" s="194"/>
      <c r="S9" s="195"/>
    </row>
    <row r="10" spans="1:19" ht="24.75" customHeight="1">
      <c r="A10" s="194"/>
      <c r="S10" s="195"/>
    </row>
    <row r="11" spans="1:19" ht="24.75" customHeight="1">
      <c r="A11" s="194"/>
      <c r="S11" s="195"/>
    </row>
    <row r="12" spans="1:19" ht="24.75" customHeight="1">
      <c r="A12" s="194"/>
      <c r="S12" s="195"/>
    </row>
    <row r="13" spans="1:19" ht="24.75" customHeight="1">
      <c r="A13" s="194"/>
      <c r="S13" s="195"/>
    </row>
    <row r="14" spans="1:19" ht="24.75" customHeight="1">
      <c r="A14" s="194"/>
      <c r="S14" s="195"/>
    </row>
    <row r="15" spans="1:19" ht="24.75" customHeight="1">
      <c r="A15" s="194"/>
      <c r="S15" s="195"/>
    </row>
    <row r="16" spans="1:19" ht="24.75" customHeight="1">
      <c r="A16" s="194"/>
      <c r="S16" s="195"/>
    </row>
    <row r="17" spans="1:19" ht="24.75" customHeight="1">
      <c r="A17" s="194"/>
      <c r="S17" s="195"/>
    </row>
    <row r="18" spans="1:19" ht="25.5" customHeight="1">
      <c r="A18" s="194"/>
      <c r="S18" s="195"/>
    </row>
    <row r="19" spans="1:19" ht="24.7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5"/>
    </row>
    <row r="20" spans="1:19" ht="7.5" customHeight="1">
      <c r="A20" s="194"/>
      <c r="S20" s="195"/>
    </row>
    <row r="21" spans="1:19" ht="24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M21" s="45"/>
      <c r="N21" s="46" t="s">
        <v>13</v>
      </c>
      <c r="O21" s="590">
        <f>'コンクリート圧縮強度試験依頼明細書'!S44</f>
      </c>
      <c r="P21" s="590"/>
      <c r="Q21" s="590"/>
      <c r="R21" s="590"/>
      <c r="S21" s="195"/>
    </row>
    <row r="22" spans="1:19" ht="8.2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95"/>
    </row>
    <row r="23" spans="1:19" ht="24.75" customHeight="1">
      <c r="A23" s="44"/>
      <c r="B23" s="45" t="s">
        <v>123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95"/>
    </row>
    <row r="24" spans="1:19" ht="8.2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95"/>
    </row>
    <row r="25" spans="1:19" ht="24.75" customHeight="1">
      <c r="A25" s="44"/>
      <c r="B25" s="45"/>
      <c r="C25" s="45"/>
      <c r="D25" s="45"/>
      <c r="E25" s="45"/>
      <c r="F25" s="45"/>
      <c r="G25" s="45"/>
      <c r="H25" s="45"/>
      <c r="I25" s="47" t="s">
        <v>44</v>
      </c>
      <c r="J25" s="45"/>
      <c r="K25" s="587">
        <f>IF('コンクリート圧縮強度試験依頼明細書'!Q45="","",'コンクリート圧縮強度試験依頼明細書'!Q45)</f>
      </c>
      <c r="L25" s="587"/>
      <c r="M25" s="587"/>
      <c r="N25" s="587"/>
      <c r="O25" s="587"/>
      <c r="P25" s="587"/>
      <c r="Q25" s="587"/>
      <c r="R25" s="587"/>
      <c r="S25" s="588"/>
    </row>
    <row r="26" spans="1:19" ht="34.5" customHeight="1">
      <c r="A26" s="44"/>
      <c r="B26" s="45"/>
      <c r="C26" s="45"/>
      <c r="D26" s="45"/>
      <c r="E26" s="45"/>
      <c r="F26" s="45"/>
      <c r="G26" s="45"/>
      <c r="H26" s="45"/>
      <c r="I26" s="47" t="s">
        <v>45</v>
      </c>
      <c r="J26" s="45"/>
      <c r="K26" s="587">
        <f>IF('コンクリート圧縮強度試験依頼明細書'!Q46="","",'コンクリート圧縮強度試験依頼明細書'!Q46)</f>
      </c>
      <c r="L26" s="587"/>
      <c r="M26" s="587"/>
      <c r="N26" s="587"/>
      <c r="O26" s="587"/>
      <c r="P26" s="587"/>
      <c r="Q26" s="587"/>
      <c r="R26" s="587"/>
      <c r="S26" s="588"/>
    </row>
    <row r="27" spans="1:25" ht="24.75" customHeight="1">
      <c r="A27" s="44"/>
      <c r="B27" s="45"/>
      <c r="C27" s="45"/>
      <c r="D27" s="45"/>
      <c r="E27" s="45"/>
      <c r="F27" s="45"/>
      <c r="G27" s="45"/>
      <c r="H27" s="45"/>
      <c r="I27" s="46" t="s">
        <v>1</v>
      </c>
      <c r="J27" s="45"/>
      <c r="K27" s="587">
        <f>IF('コンクリート圧縮強度試験依頼明細書'!Q47="","",'コンクリート圧縮強度試験依頼明細書'!Q47)</f>
      </c>
      <c r="L27" s="587"/>
      <c r="M27" s="587"/>
      <c r="N27" s="587"/>
      <c r="O27" s="587"/>
      <c r="P27" s="587"/>
      <c r="Q27" s="587"/>
      <c r="R27" s="587"/>
      <c r="S27" s="588"/>
      <c r="W27" s="594" t="s">
        <v>34</v>
      </c>
      <c r="X27" s="595"/>
      <c r="Y27" s="178">
        <f>'入力表'!R5</f>
        <v>0</v>
      </c>
    </row>
    <row r="28" spans="1:19" ht="24.75" customHeight="1">
      <c r="A28" s="44"/>
      <c r="B28" s="45"/>
      <c r="C28" s="45"/>
      <c r="D28" s="45"/>
      <c r="E28" s="45"/>
      <c r="F28" s="45"/>
      <c r="G28" s="45"/>
      <c r="H28" s="45"/>
      <c r="I28" s="46" t="s">
        <v>8</v>
      </c>
      <c r="J28" s="46"/>
      <c r="K28" s="46" t="s">
        <v>9</v>
      </c>
      <c r="L28" s="128">
        <f>'コンクリート圧縮強度試験依頼明細書'!AQ47</f>
      </c>
      <c r="M28" s="129" t="s">
        <v>10</v>
      </c>
      <c r="N28" s="128">
        <f>'コンクリート圧縮強度試験依頼明細書'!AU47</f>
      </c>
      <c r="O28" s="128" t="s">
        <v>11</v>
      </c>
      <c r="P28" s="128">
        <f>'コンクリート圧縮強度試験依頼明細書'!AZ47</f>
      </c>
      <c r="Q28" s="53"/>
      <c r="R28" s="45"/>
      <c r="S28" s="195"/>
    </row>
    <row r="29" spans="1:23" ht="14.25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95"/>
      <c r="W29" s="183"/>
    </row>
    <row r="30" spans="1:26" ht="24.75" customHeight="1" thickBot="1">
      <c r="A30" s="44"/>
      <c r="B30" s="45" t="s">
        <v>58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195"/>
      <c r="W30" s="592" t="s">
        <v>62</v>
      </c>
      <c r="X30" s="593"/>
      <c r="Y30" s="585">
        <f>'入力表'!C5</f>
        <v>0</v>
      </c>
      <c r="Z30" s="586"/>
    </row>
    <row r="31" spans="1:26" ht="24.75" customHeight="1">
      <c r="A31" s="44"/>
      <c r="B31" s="45"/>
      <c r="C31" s="49" t="s">
        <v>37</v>
      </c>
      <c r="D31" s="589" t="s">
        <v>62</v>
      </c>
      <c r="E31" s="589"/>
      <c r="F31" s="45"/>
      <c r="G31" s="152">
        <f>IF(Y30=0,0,LOOKUP(Y30,W31:W33,X31:X33))</f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95"/>
      <c r="W31" s="184">
        <v>1</v>
      </c>
      <c r="X31" s="58" t="s">
        <v>80</v>
      </c>
      <c r="Y31" s="130"/>
      <c r="Z31" s="213">
        <v>3600</v>
      </c>
    </row>
    <row r="32" spans="1:26" ht="24.75" customHeight="1">
      <c r="A32" s="44"/>
      <c r="B32" s="45"/>
      <c r="C32" s="49" t="s">
        <v>59</v>
      </c>
      <c r="D32" s="589" t="s">
        <v>63</v>
      </c>
      <c r="E32" s="589"/>
      <c r="F32" s="45"/>
      <c r="G32" s="48">
        <f>IF(Y27="","",Y27)</f>
        <v>0</v>
      </c>
      <c r="H32" s="45" t="s">
        <v>12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95"/>
      <c r="W32" s="185">
        <v>2</v>
      </c>
      <c r="X32" s="56" t="s">
        <v>81</v>
      </c>
      <c r="Y32" s="57"/>
      <c r="Z32" s="214">
        <v>3600</v>
      </c>
    </row>
    <row r="33" spans="1:26" ht="24.75" customHeight="1">
      <c r="A33" s="44"/>
      <c r="B33" s="45"/>
      <c r="C33" s="49" t="s">
        <v>60</v>
      </c>
      <c r="D33" s="589" t="s">
        <v>5</v>
      </c>
      <c r="E33" s="589"/>
      <c r="F33" s="45"/>
      <c r="G33" s="45" t="s">
        <v>36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95"/>
      <c r="W33" s="186">
        <v>3</v>
      </c>
      <c r="X33" s="59" t="s">
        <v>82</v>
      </c>
      <c r="Y33" s="60"/>
      <c r="Z33" s="214">
        <v>3530</v>
      </c>
    </row>
    <row r="34" spans="1:19" ht="24.75" customHeight="1">
      <c r="A34" s="44"/>
      <c r="B34" s="45"/>
      <c r="C34" s="49" t="s">
        <v>61</v>
      </c>
      <c r="D34" s="589" t="s">
        <v>6</v>
      </c>
      <c r="E34" s="589"/>
      <c r="F34" s="45"/>
      <c r="G34" s="45" t="s">
        <v>53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95"/>
    </row>
    <row r="35" spans="1:19" ht="9" customHeight="1">
      <c r="A35" s="21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10"/>
    </row>
  </sheetData>
  <sheetProtection/>
  <mergeCells count="14">
    <mergeCell ref="O2:R2"/>
    <mergeCell ref="W30:X30"/>
    <mergeCell ref="W27:X27"/>
    <mergeCell ref="F1:O1"/>
    <mergeCell ref="D31:E31"/>
    <mergeCell ref="D32:E32"/>
    <mergeCell ref="U3:W3"/>
    <mergeCell ref="Y30:Z30"/>
    <mergeCell ref="K25:S25"/>
    <mergeCell ref="K26:S26"/>
    <mergeCell ref="K27:S27"/>
    <mergeCell ref="D34:E34"/>
    <mergeCell ref="O21:R21"/>
    <mergeCell ref="D33:E33"/>
  </mergeCells>
  <printOptions/>
  <pageMargins left="0.984251968503937" right="0.7874015748031497" top="0.5905511811023623" bottom="0.2755905511811024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2019-07-12T00:49:06Z</cp:lastPrinted>
  <dcterms:created xsi:type="dcterms:W3CDTF">2003-05-13T02:15:20Z</dcterms:created>
  <dcterms:modified xsi:type="dcterms:W3CDTF">2023-06-19T05:22:26Z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cc2281fe-9f9d-4ef2-9f00-d53baad87baf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